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!!!STAVEBNÍ AKCE 2022\Oprava střechy budovy QZI1\PROJEKT\Rozpočet\"/>
    </mc:Choice>
  </mc:AlternateContent>
  <bookViews>
    <workbookView xWindow="0" yWindow="0" windowWidth="0" windowHeight="0"/>
  </bookViews>
  <sheets>
    <sheet name="Rekapitulace stavby" sheetId="1" r:id="rId1"/>
    <sheet name="2024-09-11 - Odstranění 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'2024-09-11 - Odstranění b...'!$C$80:$K$152</definedName>
    <definedName name="_xlnm.Print_Area" localSheetId="1">'2024-09-11 - Odstranění b...'!$C$4:$J$37,'2024-09-11 - Odstranění b...'!$C$43:$J$64,'2024-09-11 - Odstranění b...'!$C$70:$J$152</definedName>
    <definedName name="_xlnm.Print_Titles" localSheetId="1">'2024-09-11 - Odstranění b...'!$80:$80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51"/>
  <c r="BH151"/>
  <c r="BG151"/>
  <c r="BF151"/>
  <c r="T151"/>
  <c r="T150"/>
  <c r="R151"/>
  <c r="R150"/>
  <c r="P151"/>
  <c r="P150"/>
  <c r="BI148"/>
  <c r="BH148"/>
  <c r="BG148"/>
  <c r="BF148"/>
  <c r="T148"/>
  <c r="T147"/>
  <c r="R148"/>
  <c r="R147"/>
  <c r="P148"/>
  <c r="P147"/>
  <c r="BI145"/>
  <c r="BH145"/>
  <c r="BG145"/>
  <c r="BF145"/>
  <c r="T145"/>
  <c r="T144"/>
  <c r="T143"/>
  <c r="R145"/>
  <c r="R144"/>
  <c r="R143"/>
  <c r="P145"/>
  <c r="P144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F75"/>
  <c r="E73"/>
  <c r="F48"/>
  <c r="E46"/>
  <c r="J22"/>
  <c r="E22"/>
  <c r="J78"/>
  <c r="J21"/>
  <c r="J19"/>
  <c r="E19"/>
  <c r="J77"/>
  <c r="J18"/>
  <c r="J16"/>
  <c r="E16"/>
  <c r="F78"/>
  <c r="J15"/>
  <c r="J13"/>
  <c r="E13"/>
  <c r="F77"/>
  <c r="J12"/>
  <c r="J10"/>
  <c r="J75"/>
  <c i="1" r="L50"/>
  <c r="AM50"/>
  <c r="AM49"/>
  <c r="L49"/>
  <c r="AM47"/>
  <c r="L47"/>
  <c r="L45"/>
  <c r="L44"/>
  <c i="2" r="BK141"/>
  <c r="J32"/>
  <c r="BK133"/>
  <c r="F33"/>
  <c r="J116"/>
  <c r="BK151"/>
  <c r="BK145"/>
  <c r="J96"/>
  <c r="BK89"/>
  <c r="J126"/>
  <c r="BK137"/>
  <c r="J112"/>
  <c r="BK94"/>
  <c r="J107"/>
  <c r="BK101"/>
  <c r="BK148"/>
  <c r="BK131"/>
  <c r="J145"/>
  <c r="J101"/>
  <c r="J135"/>
  <c r="BK112"/>
  <c r="J131"/>
  <c r="J121"/>
  <c r="J89"/>
  <c r="F32"/>
  <c r="BK96"/>
  <c r="BK135"/>
  <c r="J151"/>
  <c r="J137"/>
  <c i="1" r="AS54"/>
  <c i="2" r="BK116"/>
  <c r="J141"/>
  <c r="J84"/>
  <c r="J94"/>
  <c r="BK84"/>
  <c r="BK126"/>
  <c r="J148"/>
  <c r="BK107"/>
  <c r="J133"/>
  <c r="F35"/>
  <c r="BK121"/>
  <c r="F34"/>
  <c l="1" r="R106"/>
  <c r="BK132"/>
  <c r="J132"/>
  <c r="J59"/>
  <c r="R83"/>
  <c r="T106"/>
  <c r="BK83"/>
  <c r="P106"/>
  <c r="T83"/>
  <c r="R132"/>
  <c r="BK106"/>
  <c r="J106"/>
  <c r="J58"/>
  <c r="P132"/>
  <c r="P83"/>
  <c r="P82"/>
  <c r="P81"/>
  <c i="1" r="AU55"/>
  <c i="2" r="T132"/>
  <c r="BK150"/>
  <c r="J150"/>
  <c r="J63"/>
  <c r="BK144"/>
  <c r="BK147"/>
  <c r="J147"/>
  <c r="J62"/>
  <c i="1" r="BC55"/>
  <c i="2" r="J48"/>
  <c r="F50"/>
  <c r="J50"/>
  <c r="F51"/>
  <c r="J51"/>
  <c r="BE84"/>
  <c r="BE89"/>
  <c r="BE94"/>
  <c r="BE96"/>
  <c r="BE101"/>
  <c r="BE107"/>
  <c r="BE112"/>
  <c r="BE116"/>
  <c r="BE121"/>
  <c r="BE126"/>
  <c r="BE131"/>
  <c r="BE133"/>
  <c r="BE135"/>
  <c r="BE137"/>
  <c r="BE141"/>
  <c r="BE145"/>
  <c r="BE148"/>
  <c r="BE151"/>
  <c i="1" r="AW55"/>
  <c r="BB55"/>
  <c r="BD55"/>
  <c r="BA55"/>
  <c r="BB54"/>
  <c r="W31"/>
  <c r="BC54"/>
  <c r="W32"/>
  <c r="AU54"/>
  <c r="BA54"/>
  <c r="W30"/>
  <c r="BD54"/>
  <c r="W33"/>
  <c i="2" l="1" r="BK143"/>
  <c r="J143"/>
  <c r="J60"/>
  <c r="T82"/>
  <c r="T81"/>
  <c r="R82"/>
  <c r="R81"/>
  <c r="BK82"/>
  <c r="J82"/>
  <c r="J56"/>
  <c r="J83"/>
  <c r="J57"/>
  <c r="J144"/>
  <c r="J61"/>
  <c i="1" r="AW54"/>
  <c r="AK30"/>
  <c r="AX54"/>
  <c i="2" r="F31"/>
  <c i="1" r="AZ55"/>
  <c r="AZ54"/>
  <c r="W29"/>
  <c i="2" r="J31"/>
  <c i="1" r="AV55"/>
  <c r="AT55"/>
  <c r="AY54"/>
  <c i="2" l="1" r="BK81"/>
  <c r="J81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<sst xmlns="http://schemas.openxmlformats.org/spreadsheetml/2006/main">
  <si>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</si>
  <si>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</si>
  <si>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</si>
  <si>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</si>
  <si>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</si>
  <si>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{ff646e8c-06be-431f-99f8-43278faf94e6}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</si>
  <si>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</si>
  <si>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</si>
  <si>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</si>
  <si>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</si>
  <si>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</si>
  <si>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</si>
  <si>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</si>
  <si>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</si>
  <si>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2024-09-11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</si>
  <si>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</si>
  <si>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</si>
  <si>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Odstranění budovy WN</t>
  </si>
  <si>
    <t>KSO:</t>
  </si>
  <si>
    <t/>
  </si>
  <si>
    <t>CC-CZ:</t>
  </si>
  <si>
    <t>Místo:</t>
  </si>
  <si>
    <t>FN Olomouc</t>
  </si>
  <si>
    <t>Datum:</t>
  </si>
  <si>
    <t>11. 9. 2024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</si>
  <si>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</si>
  <si>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</si>
  <si>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</si>
  <si>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</si>
  <si>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</si>
  <si>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</si>
  <si>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</si>
  <si>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</si>
  <si>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</si>
  <si>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</si>
  <si>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</si>
  <si>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</si>
  <si>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</si>
  <si>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</si>
  <si>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</si>
  <si>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</si>
  <si>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</si>
  <si>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</si>
  <si>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</si>
  <si>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</si>
  <si>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</si>
  <si>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</si>
  <si>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</si>
  <si>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</si>
  <si>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</si>
  <si>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</si>
  <si>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</si>
  <si>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</si>
  <si>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</si>
  <si>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</si>
  <si>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</si>
  <si>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</si>
  <si>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</si>
  <si>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</si>
  <si>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</si>
  <si>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</si>
  <si>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</si>
  <si>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</si>
  <si>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</si>
  <si>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</si>
  <si>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</si>
  <si>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</si>
  <si>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</si>
  <si>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</si>
  <si>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</si>
  <si>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</si>
  <si>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</si>
  <si>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</si>
  <si>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</si>
  <si>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</si>
  <si>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</si>
  <si>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</si>
  <si>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</si>
  <si>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</si>
  <si>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</si>
  <si>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</si>
  <si>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</si>
  <si>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</si>
  <si>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</si>
  <si>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</si>
  <si>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</si>
  <si>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</si>
  <si>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</si>
  <si>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VRN3 - Zařízení staveniště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</si>
  <si>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</si>
  <si>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</si>
  <si>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</si>
  <si>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</si>
  <si>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</si>
  <si>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</si>
  <si>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</si>
  <si>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</si>
  <si>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</si>
  <si>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</si>
  <si>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</si>
  <si>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</si>
  <si>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</si>
  <si>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</si>
  <si>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</si>
  <si>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</si>
  <si>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</si>
  <si>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</si>
  <si>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</si>
  <si>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</t>
  </si>
  <si>
    <t>K</t>
  </si>
  <si>
    <t>122251102</t>
  </si>
  <si>
    <t>Odkopávky a prokopávky nezapažené strojně v hornině třídy těžitelnosti I skupiny 3 přes 20 do 50 m3</t>
  </si>
  <si>
    <t>m3</t>
  </si>
  <si>
    <t>4</t>
  </si>
  <si>
    <t>1198242401</t>
  </si>
  <si>
    <t>Online PSC</t>
  </si>
  <si>
    <t>https://podminky.urs.cz/item/CS_URS_2024_02/122251102</t>
  </si>
  <si>
    <t>VV</t>
  </si>
  <si>
    <t>Předpokládané zemní práce při demolici objektu</t>
  </si>
  <si>
    <t>(18,65+12,56)*2,00*1,00*0,50</t>
  </si>
  <si>
    <t>Součet</t>
  </si>
  <si>
    <t>14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</si>
  <si>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</si>
  <si>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</si>
  <si>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-1970395844</t>
  </si>
  <si>
    <t>https://podminky.urs.cz/item/CS_URS_2024_02/162251102</t>
  </si>
  <si>
    <t>Přemístění výkopku v rámci stavby</t>
  </si>
  <si>
    <t>15</t>
  </si>
  <si>
    <t>167151101</t>
  </si>
  <si>
    <t>Nakládání, skládání a překládání neulehlého výkopku nebo sypaniny strojně nakládání, množství do 100 m3, z horniny třídy těžitelnosti I, skupiny 1 až 3</t>
  </si>
  <si>
    <t>-1402908033</t>
  </si>
  <si>
    <t>https://podminky.urs.cz/item/CS_URS_2024_02/167151101</t>
  </si>
  <si>
    <t>16</t>
  </si>
  <si>
    <t>174151101</t>
  </si>
  <si>
    <t>Zásyp sypaninou z jakékoliv horniny strojně s uložením výkopku ve vrstvách se zhutněním jam, šachet, rýh nebo kolem objektů v těchto vykopávkách</t>
  </si>
  <si>
    <t>-1964153678</t>
  </si>
  <si>
    <t>https://podminky.urs.cz/item/CS_URS_2024_02/174151101</t>
  </si>
  <si>
    <t>Provedení zásypu s použitím výkopku při demolici</t>
  </si>
  <si>
    <t>17</t>
  </si>
  <si>
    <t>181951111</t>
  </si>
  <si>
    <t>Úprava pláně vyrovnáním výškových rozdílů strojně v hornině třídy těžitelnosti I, skupiny 1 až 3 bez zhutnění</t>
  </si>
  <si>
    <t>m2</t>
  </si>
  <si>
    <t>-694290560</t>
  </si>
  <si>
    <t>https://podminky.urs.cz/item/CS_URS_2024_02/181951111</t>
  </si>
  <si>
    <t>Úprava terénu po provedené demolici:</t>
  </si>
  <si>
    <t>15,00*25,00</t>
  </si>
  <si>
    <t>9</t>
  </si>
  <si>
    <t>Ostatní konstrukce a práce, bourání</t>
  </si>
  <si>
    <t>6</t>
  </si>
  <si>
    <t>961055111</t>
  </si>
  <si>
    <t>Bourání základů z betonu železového</t>
  </si>
  <si>
    <t>-1723038438</t>
  </si>
  <si>
    <t>https://podminky.urs.cz/item/CS_URS_2024_02/961055111</t>
  </si>
  <si>
    <t>Patky pro OK</t>
  </si>
  <si>
    <t>1,00*1,00*1,00*8</t>
  </si>
  <si>
    <t>7</t>
  </si>
  <si>
    <t>961-PC01</t>
  </si>
  <si>
    <t>Demontáž dřevěného podia u vstupu do budovy včetně odvozu a likvidace</t>
  </si>
  <si>
    <t>-124442639</t>
  </si>
  <si>
    <t>Dřevěné podium u vstupu do budovy včetně odvozu a likvidace</t>
  </si>
  <si>
    <t>5,00*7,45</t>
  </si>
  <si>
    <t>965042241</t>
  </si>
  <si>
    <t>Bourání mazanin betonových nebo z litého asfaltu tl. přes 100 mm, plochy přes 4 m2</t>
  </si>
  <si>
    <t>614029397</t>
  </si>
  <si>
    <t>https://podminky.urs.cz/item/CS_URS_2024_02/965042241</t>
  </si>
  <si>
    <t>Bourání desky</t>
  </si>
  <si>
    <t>18,65*12,56*0,30</t>
  </si>
  <si>
    <t>5</t>
  </si>
  <si>
    <t>981131712</t>
  </si>
  <si>
    <t>Demolice hal průmyslových, zemědělských nebo občanské výstavby postupným rozebíráním z monolitického nebo montovaného železobetonu včetně výplňového zdiva, s podílem konstrukcí přes 10 do 15 %</t>
  </si>
  <si>
    <t>150682200</t>
  </si>
  <si>
    <t>https://podminky.urs.cz/item/CS_URS_2024_02/981131712</t>
  </si>
  <si>
    <t>Budova nad deskou mimo OK</t>
  </si>
  <si>
    <t>18,65*12,56*6,00</t>
  </si>
  <si>
    <t>981332111</t>
  </si>
  <si>
    <t>Demolice ocelových konstrukcí hal, sil, technologických zařízení apod. jakýmkoliv způsobem</t>
  </si>
  <si>
    <t>t</t>
  </si>
  <si>
    <t>1059370818</t>
  </si>
  <si>
    <t>https://podminky.urs.cz/item/CS_URS_2024_02/981332111</t>
  </si>
  <si>
    <t>OK budovy - hmotnost převzata z realizační PD</t>
  </si>
  <si>
    <t>5,24+1,39+0,14+0,83+2,39+1,44+1,44+0,13+0,45+0,19+0,35+0,23+1,26+2,90+0,10</t>
  </si>
  <si>
    <t>8</t>
  </si>
  <si>
    <t>981-PC01</t>
  </si>
  <si>
    <t>Demontáž OK zastřešení včetně krytiny a opláštění stěn nad vstupem do budovy včetně odvozu a likvidace</t>
  </si>
  <si>
    <t>kpl</t>
  </si>
  <si>
    <t>771791385</t>
  </si>
  <si>
    <t>997</t>
  </si>
  <si>
    <t>Přesun sutě</t>
  </si>
  <si>
    <t>997013111</t>
  </si>
  <si>
    <t>Vnitrostaveništní doprava suti a vybouraných hmot vodorovně do 50 m s naložením základní pro budovy a haly výšky do 6 m</t>
  </si>
  <si>
    <t>-403381730</t>
  </si>
  <si>
    <t>https://podminky.urs.cz/item/CS_URS_2024_02/997013111</t>
  </si>
  <si>
    <t>10</t>
  </si>
  <si>
    <t>997013501</t>
  </si>
  <si>
    <t>Odvoz suti a vybouraných hmot na skládku nebo meziskládku se složením, na vzdálenost do 1 km</t>
  </si>
  <si>
    <t>-1284255405</t>
  </si>
  <si>
    <t>https://podminky.urs.cz/item/CS_URS_2024_02/997013501</t>
  </si>
  <si>
    <t>11</t>
  </si>
  <si>
    <t>997013509</t>
  </si>
  <si>
    <t>Odvoz suti a vybouraných hmot na skládku nebo meziskládku se složením, na vzdálenost Příplatek k ceně za každý další započatý 1 km přes 1 km</t>
  </si>
  <si>
    <t>408601615</t>
  </si>
  <si>
    <t>https://podminky.urs.cz/item/CS_URS_2024_02/997013509</t>
  </si>
  <si>
    <t>Sklládka 15 KM</t>
  </si>
  <si>
    <t>14*613,92</t>
  </si>
  <si>
    <t>997013871</t>
  </si>
  <si>
    <t>Poplatek za uložení stavebního odpadu na recyklační skládce (skládkovné) směsného stavebního a demoličního zatříděného do Katalogu odpadů pod kódem 17 09 04</t>
  </si>
  <si>
    <t>1206587534</t>
  </si>
  <si>
    <t>https://podminky.urs.cz/item/CS_URS_2024_02/997013871</t>
  </si>
  <si>
    <t>VRN</t>
  </si>
  <si>
    <t>Vedlejší rozpočtové náklady</t>
  </si>
  <si>
    <t>VRN3</t>
  </si>
  <si>
    <t>Zařízení staveniště</t>
  </si>
  <si>
    <t>18</t>
  </si>
  <si>
    <t>030001000</t>
  </si>
  <si>
    <t>1024</t>
  </si>
  <si>
    <t>335162156</t>
  </si>
  <si>
    <t>https://podminky.urs.cz/item/CS_URS_2024_02/030001000</t>
  </si>
  <si>
    <t>VRN5</t>
  </si>
  <si>
    <t>Finanční náklady</t>
  </si>
  <si>
    <t>19</t>
  </si>
  <si>
    <t>050001000</t>
  </si>
  <si>
    <t>1347773820</t>
  </si>
  <si>
    <t>https://podminky.urs.cz/item/CS_URS_2024_02/050001000</t>
  </si>
  <si>
    <t>VRN7</t>
  </si>
  <si>
    <t>Provozní vlivy</t>
  </si>
  <si>
    <t>20</t>
  </si>
  <si>
    <t>070001000</t>
  </si>
  <si>
    <t>-1100179877</t>
  </si>
  <si>
    <t>https://podminky.urs.cz/item/CS_URS_2024_02/070001000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</si>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</sst>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51102" TargetMode="External" /><Relationship Id="rId2" Type="http://schemas.openxmlformats.org/officeDocument/2006/relationships/hyperlink" Target="https://podminky.urs.cz/item/CS_URS_2024_02/162251102" TargetMode="External" /><Relationship Id="rId3" Type="http://schemas.openxmlformats.org/officeDocument/2006/relationships/hyperlink" Target="https://podminky.urs.cz/item/CS_URS_2024_02/167151101" TargetMode="External" /><Relationship Id="rId4" Type="http://schemas.openxmlformats.org/officeDocument/2006/relationships/hyperlink" Target="https://podminky.urs.cz/item/CS_URS_2024_02/174151101" TargetMode="External" /><Relationship Id="rId5" Type="http://schemas.openxmlformats.org/officeDocument/2006/relationships/hyperlink" Target="https://podminky.urs.cz/item/CS_URS_2024_02/181951111" TargetMode="External" /><Relationship Id="rId6" Type="http://schemas.openxmlformats.org/officeDocument/2006/relationships/hyperlink" Target="https://podminky.urs.cz/item/CS_URS_2024_02/961055111" TargetMode="External" /><Relationship Id="rId7" Type="http://schemas.openxmlformats.org/officeDocument/2006/relationships/hyperlink" Target="https://podminky.urs.cz/item/CS_URS_2024_02/965042241" TargetMode="External" /><Relationship Id="rId8" Type="http://schemas.openxmlformats.org/officeDocument/2006/relationships/hyperlink" Target="https://podminky.urs.cz/item/CS_URS_2024_02/981131712" TargetMode="External" /><Relationship Id="rId9" Type="http://schemas.openxmlformats.org/officeDocument/2006/relationships/hyperlink" Target="https://podminky.urs.cz/item/CS_URS_2024_02/981332111" TargetMode="External" /><Relationship Id="rId10" Type="http://schemas.openxmlformats.org/officeDocument/2006/relationships/hyperlink" Target="https://podminky.urs.cz/item/CS_URS_2024_02/997013111" TargetMode="External" /><Relationship Id="rId11" Type="http://schemas.openxmlformats.org/officeDocument/2006/relationships/hyperlink" Target="https://podminky.urs.cz/item/CS_URS_2024_02/997013501" TargetMode="External" /><Relationship Id="rId12" Type="http://schemas.openxmlformats.org/officeDocument/2006/relationships/hyperlink" Target="https://podminky.urs.cz/item/CS_URS_2024_02/997013509" TargetMode="External" /><Relationship Id="rId13" Type="http://schemas.openxmlformats.org/officeDocument/2006/relationships/hyperlink" Target="https://podminky.urs.cz/item/CS_URS_2024_02/997013871" TargetMode="External" /><Relationship Id="rId14" Type="http://schemas.openxmlformats.org/officeDocument/2006/relationships/hyperlink" Target="https://podminky.urs.cz/item/CS_URS_2024_02/030001000" TargetMode="External" /><Relationship Id="rId15" Type="http://schemas.openxmlformats.org/officeDocument/2006/relationships/hyperlink" Target="https://podminky.urs.cz/item/CS_URS_2024_02/050001000" TargetMode="External" /><Relationship Id="rId16" Type="http://schemas.openxmlformats.org/officeDocument/2006/relationships/hyperlink" Target="https://podminky.urs.cz/item/CS_URS_2024_02/070001000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2024-09-11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Odstranění budovy WN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FN Olomouc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11. 9. 2024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69</v>
      </c>
      <c r="BT54" s="111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24.75" customHeight="1">
      <c r="A55" s="112" t="s">
        <v>73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'2024-09-11 - Odstranění b...'!J28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74</v>
      </c>
      <c r="AR55" s="119"/>
      <c r="AS55" s="120">
        <v>0</v>
      </c>
      <c r="AT55" s="121">
        <f>ROUND(SUM(AV55:AW55),2)</f>
        <v>0</v>
      </c>
      <c r="AU55" s="122">
        <f>'2024-09-11 - Odstranění b...'!P81</f>
        <v>0</v>
      </c>
      <c r="AV55" s="121">
        <f>'2024-09-11 - Odstranění b...'!J31</f>
        <v>0</v>
      </c>
      <c r="AW55" s="121">
        <f>'2024-09-11 - Odstranění b...'!J32</f>
        <v>0</v>
      </c>
      <c r="AX55" s="121">
        <f>'2024-09-11 - Odstranění b...'!J33</f>
        <v>0</v>
      </c>
      <c r="AY55" s="121">
        <f>'2024-09-11 - Odstranění b...'!J34</f>
        <v>0</v>
      </c>
      <c r="AZ55" s="121">
        <f>'2024-09-11 - Odstranění b...'!F31</f>
        <v>0</v>
      </c>
      <c r="BA55" s="121">
        <f>'2024-09-11 - Odstranění b...'!F32</f>
        <v>0</v>
      </c>
      <c r="BB55" s="121">
        <f>'2024-09-11 - Odstranění b...'!F33</f>
        <v>0</v>
      </c>
      <c r="BC55" s="121">
        <f>'2024-09-11 - Odstranění b...'!F34</f>
        <v>0</v>
      </c>
      <c r="BD55" s="123">
        <f>'2024-09-11 - Odstranění b...'!F35</f>
        <v>0</v>
      </c>
      <c r="BE55" s="7"/>
      <c r="BT55" s="124" t="s">
        <v>75</v>
      </c>
      <c r="BU55" s="124" t="s">
        <v>76</v>
      </c>
      <c r="BV55" s="124" t="s">
        <v>71</v>
      </c>
      <c r="BW55" s="124" t="s">
        <v>5</v>
      </c>
      <c r="BX55" s="124" t="s">
        <v>72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uvudXsvSMZT7gimcE0fZdSl6ASb3eQ/JC/zUjVzxZIzMoglTs9qaRAHVstREt4UoSs5/Zqe5HcRWBpmATXMqZg==" hashValue="f8X6uqONkKatVhRFT+Rbno/5GJKbeuhewNh9wHhpjjvug5kBvIPYY75dUY2QSlMh3a/djMZdMktTx67hYtUXX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-09-11 - Odstranění b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78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11. 9. 2024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tr">
        <f>IF('Rekapitulace stavby'!AN10="","",'Rekapitulace stavby'!AN10)</f>
        <v/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tr">
        <f>IF('Rekapitulace stavby'!E11="","",'Rekapitulace stavby'!E11)</f>
        <v xml:space="preserve"> </v>
      </c>
      <c r="F13" s="40"/>
      <c r="G13" s="40"/>
      <c r="H13" s="40"/>
      <c r="I13" s="129" t="s">
        <v>28</v>
      </c>
      <c r="J13" s="132" t="str">
        <f>IF('Rekapitulace stavby'!AN11="","",'Rekapitulace stavby'!AN11)</f>
        <v/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stavby'!AN16="","",'Rekapitulace stavby'!AN16)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stavby'!E17="","",'Rekapitulace stavby'!E17)</f>
        <v xml:space="preserve"> </v>
      </c>
      <c r="F19" s="40"/>
      <c r="G19" s="40"/>
      <c r="H19" s="40"/>
      <c r="I19" s="129" t="s">
        <v>28</v>
      </c>
      <c r="J19" s="132" t="str">
        <f>IF('Rekapitulace stavby'!AN17="","",'Rekapitulace stavby'!AN17)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33</v>
      </c>
      <c r="E21" s="40"/>
      <c r="F21" s="40"/>
      <c r="G21" s="40"/>
      <c r="H21" s="40"/>
      <c r="I21" s="129" t="s">
        <v>26</v>
      </c>
      <c r="J21" s="132" t="str">
        <f>IF('Rekapitulace stavby'!AN19="","",'Rekapitulace stavby'!AN19)</f>
        <v/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tr">
        <f>IF('Rekapitulace stavby'!E20="","",'Rekapitulace stavby'!E20)</f>
        <v xml:space="preserve"> </v>
      </c>
      <c r="F22" s="40"/>
      <c r="G22" s="40"/>
      <c r="H22" s="40"/>
      <c r="I22" s="129" t="s">
        <v>28</v>
      </c>
      <c r="J22" s="132" t="str">
        <f>IF('Rekapitulace stavby'!AN20="","",'Rekapitulace stavby'!AN20)</f>
        <v/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34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35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36</v>
      </c>
      <c r="E28" s="40"/>
      <c r="F28" s="40"/>
      <c r="G28" s="40"/>
      <c r="H28" s="40"/>
      <c r="I28" s="40"/>
      <c r="J28" s="140">
        <f>ROUND(J81,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38</v>
      </c>
      <c r="G30" s="40"/>
      <c r="H30" s="40"/>
      <c r="I30" s="141" t="s">
        <v>37</v>
      </c>
      <c r="J30" s="141" t="s">
        <v>39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40</v>
      </c>
      <c r="E31" s="129" t="s">
        <v>41</v>
      </c>
      <c r="F31" s="143">
        <f>ROUND((SUM(BE81:BE152)),  2)</f>
        <v>0</v>
      </c>
      <c r="G31" s="40"/>
      <c r="H31" s="40"/>
      <c r="I31" s="144">
        <v>0.20999999999999999</v>
      </c>
      <c r="J31" s="143">
        <f>ROUND(((SUM(BE81:BE152))*I31),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42</v>
      </c>
      <c r="F32" s="143">
        <f>ROUND((SUM(BF81:BF152)),  2)</f>
        <v>0</v>
      </c>
      <c r="G32" s="40"/>
      <c r="H32" s="40"/>
      <c r="I32" s="144">
        <v>0.12</v>
      </c>
      <c r="J32" s="143">
        <f>ROUND(((SUM(BF81:BF152))*I32),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43</v>
      </c>
      <c r="F33" s="143">
        <f>ROUND((SUM(BG81:BG152)),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44</v>
      </c>
      <c r="F34" s="143">
        <f>ROUND((SUM(BH81:BH152)),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45</v>
      </c>
      <c r="F35" s="143">
        <f>ROUND((SUM(BI81:BI152)),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46</v>
      </c>
      <c r="E37" s="147"/>
      <c r="F37" s="147"/>
      <c r="G37" s="148" t="s">
        <v>47</v>
      </c>
      <c r="H37" s="149" t="s">
        <v>48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79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Odstranění budovy WN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FN Olomouc</v>
      </c>
      <c r="G48" s="42"/>
      <c r="H48" s="42"/>
      <c r="I48" s="34" t="s">
        <v>23</v>
      </c>
      <c r="J48" s="74" t="str">
        <f>IF(J10="","",J10)</f>
        <v>11. 9. 2024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 xml:space="preserve"> 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33</v>
      </c>
      <c r="J51" s="38" t="str">
        <f>E22</f>
        <v xml:space="preserve"> 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80</v>
      </c>
      <c r="D53" s="157"/>
      <c r="E53" s="157"/>
      <c r="F53" s="157"/>
      <c r="G53" s="157"/>
      <c r="H53" s="157"/>
      <c r="I53" s="157"/>
      <c r="J53" s="158" t="s">
        <v>81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68</v>
      </c>
      <c r="D55" s="42"/>
      <c r="E55" s="42"/>
      <c r="F55" s="42"/>
      <c r="G55" s="42"/>
      <c r="H55" s="42"/>
      <c r="I55" s="42"/>
      <c r="J55" s="104">
        <f>J81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82</v>
      </c>
    </row>
    <row r="56" s="9" customFormat="1" ht="24.96" customHeight="1">
      <c r="A56" s="9"/>
      <c r="B56" s="160"/>
      <c r="C56" s="161"/>
      <c r="D56" s="162" t="s">
        <v>83</v>
      </c>
      <c r="E56" s="163"/>
      <c r="F56" s="163"/>
      <c r="G56" s="163"/>
      <c r="H56" s="163"/>
      <c r="I56" s="163"/>
      <c r="J56" s="164">
        <f>J82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84</v>
      </c>
      <c r="E57" s="169"/>
      <c r="F57" s="169"/>
      <c r="G57" s="169"/>
      <c r="H57" s="169"/>
      <c r="I57" s="169"/>
      <c r="J57" s="170">
        <f>J83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85</v>
      </c>
      <c r="E58" s="169"/>
      <c r="F58" s="169"/>
      <c r="G58" s="169"/>
      <c r="H58" s="169"/>
      <c r="I58" s="169"/>
      <c r="J58" s="170">
        <f>J106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86</v>
      </c>
      <c r="E59" s="169"/>
      <c r="F59" s="169"/>
      <c r="G59" s="169"/>
      <c r="H59" s="169"/>
      <c r="I59" s="169"/>
      <c r="J59" s="170">
        <f>J132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60"/>
      <c r="C60" s="161"/>
      <c r="D60" s="162" t="s">
        <v>87</v>
      </c>
      <c r="E60" s="163"/>
      <c r="F60" s="163"/>
      <c r="G60" s="163"/>
      <c r="H60" s="163"/>
      <c r="I60" s="163"/>
      <c r="J60" s="164">
        <f>J143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88</v>
      </c>
      <c r="E61" s="169"/>
      <c r="F61" s="169"/>
      <c r="G61" s="169"/>
      <c r="H61" s="169"/>
      <c r="I61" s="169"/>
      <c r="J61" s="170">
        <f>J144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89</v>
      </c>
      <c r="E62" s="169"/>
      <c r="F62" s="169"/>
      <c r="G62" s="169"/>
      <c r="H62" s="169"/>
      <c r="I62" s="169"/>
      <c r="J62" s="170">
        <f>J147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90</v>
      </c>
      <c r="E63" s="169"/>
      <c r="F63" s="169"/>
      <c r="G63" s="169"/>
      <c r="H63" s="169"/>
      <c r="I63" s="169"/>
      <c r="J63" s="170">
        <f>J150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91</v>
      </c>
      <c r="D70" s="42"/>
      <c r="E70" s="42"/>
      <c r="F70" s="42"/>
      <c r="G70" s="42"/>
      <c r="H70" s="42"/>
      <c r="I70" s="42"/>
      <c r="J70" s="42"/>
      <c r="K70" s="42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E7</f>
        <v>Odstranění budovy WN</v>
      </c>
      <c r="F73" s="42"/>
      <c r="G73" s="42"/>
      <c r="H73" s="42"/>
      <c r="I73" s="42"/>
      <c r="J73" s="42"/>
      <c r="K73" s="4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F10</f>
        <v>FN Olomouc</v>
      </c>
      <c r="G75" s="42"/>
      <c r="H75" s="42"/>
      <c r="I75" s="34" t="s">
        <v>23</v>
      </c>
      <c r="J75" s="74" t="str">
        <f>IF(J10="","",J10)</f>
        <v>11. 9. 2024</v>
      </c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E13</f>
        <v xml:space="preserve"> </v>
      </c>
      <c r="G77" s="42"/>
      <c r="H77" s="42"/>
      <c r="I77" s="34" t="s">
        <v>31</v>
      </c>
      <c r="J77" s="38" t="str">
        <f>E19</f>
        <v xml:space="preserve"> </v>
      </c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IF(E16="","",E16)</f>
        <v>Vyplň údaj</v>
      </c>
      <c r="G78" s="42"/>
      <c r="H78" s="42"/>
      <c r="I78" s="34" t="s">
        <v>33</v>
      </c>
      <c r="J78" s="38" t="str">
        <f>E22</f>
        <v xml:space="preserve"> </v>
      </c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2"/>
      <c r="B80" s="173"/>
      <c r="C80" s="174" t="s">
        <v>92</v>
      </c>
      <c r="D80" s="175" t="s">
        <v>55</v>
      </c>
      <c r="E80" s="175" t="s">
        <v>51</v>
      </c>
      <c r="F80" s="175" t="s">
        <v>52</v>
      </c>
      <c r="G80" s="175" t="s">
        <v>93</v>
      </c>
      <c r="H80" s="175" t="s">
        <v>94</v>
      </c>
      <c r="I80" s="175" t="s">
        <v>95</v>
      </c>
      <c r="J80" s="176" t="s">
        <v>81</v>
      </c>
      <c r="K80" s="177" t="s">
        <v>96</v>
      </c>
      <c r="L80" s="178"/>
      <c r="M80" s="94" t="s">
        <v>19</v>
      </c>
      <c r="N80" s="95" t="s">
        <v>40</v>
      </c>
      <c r="O80" s="95" t="s">
        <v>97</v>
      </c>
      <c r="P80" s="95" t="s">
        <v>98</v>
      </c>
      <c r="Q80" s="95" t="s">
        <v>99</v>
      </c>
      <c r="R80" s="95" t="s">
        <v>100</v>
      </c>
      <c r="S80" s="95" t="s">
        <v>101</v>
      </c>
      <c r="T80" s="96" t="s">
        <v>102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40"/>
      <c r="B81" s="41"/>
      <c r="C81" s="101" t="s">
        <v>103</v>
      </c>
      <c r="D81" s="42"/>
      <c r="E81" s="42"/>
      <c r="F81" s="42"/>
      <c r="G81" s="42"/>
      <c r="H81" s="42"/>
      <c r="I81" s="42"/>
      <c r="J81" s="179">
        <f>BK81</f>
        <v>0</v>
      </c>
      <c r="K81" s="42"/>
      <c r="L81" s="46"/>
      <c r="M81" s="97"/>
      <c r="N81" s="180"/>
      <c r="O81" s="98"/>
      <c r="P81" s="181">
        <f>P82+P143</f>
        <v>0</v>
      </c>
      <c r="Q81" s="98"/>
      <c r="R81" s="181">
        <f>R82+R143</f>
        <v>0</v>
      </c>
      <c r="S81" s="98"/>
      <c r="T81" s="182">
        <f>T82+T143</f>
        <v>613.91980000000001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69</v>
      </c>
      <c r="AU81" s="19" t="s">
        <v>82</v>
      </c>
      <c r="BK81" s="183">
        <f>BK82+BK143</f>
        <v>0</v>
      </c>
    </row>
    <row r="82" s="12" customFormat="1" ht="25.92" customHeight="1">
      <c r="A82" s="12"/>
      <c r="B82" s="184"/>
      <c r="C82" s="185"/>
      <c r="D82" s="186" t="s">
        <v>69</v>
      </c>
      <c r="E82" s="187" t="s">
        <v>104</v>
      </c>
      <c r="F82" s="187" t="s">
        <v>105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P83+P106+P132</f>
        <v>0</v>
      </c>
      <c r="Q82" s="192"/>
      <c r="R82" s="193">
        <f>R83+R106+R132</f>
        <v>0</v>
      </c>
      <c r="S82" s="192"/>
      <c r="T82" s="194">
        <f>T83+T106+T132</f>
        <v>613.91980000000001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5" t="s">
        <v>75</v>
      </c>
      <c r="AT82" s="196" t="s">
        <v>69</v>
      </c>
      <c r="AU82" s="196" t="s">
        <v>70</v>
      </c>
      <c r="AY82" s="195" t="s">
        <v>106</v>
      </c>
      <c r="BK82" s="197">
        <f>BK83+BK106+BK132</f>
        <v>0</v>
      </c>
    </row>
    <row r="83" s="12" customFormat="1" ht="22.8" customHeight="1">
      <c r="A83" s="12"/>
      <c r="B83" s="184"/>
      <c r="C83" s="185"/>
      <c r="D83" s="186" t="s">
        <v>69</v>
      </c>
      <c r="E83" s="198" t="s">
        <v>75</v>
      </c>
      <c r="F83" s="198" t="s">
        <v>107</v>
      </c>
      <c r="G83" s="185"/>
      <c r="H83" s="185"/>
      <c r="I83" s="188"/>
      <c r="J83" s="199">
        <f>BK83</f>
        <v>0</v>
      </c>
      <c r="K83" s="185"/>
      <c r="L83" s="190"/>
      <c r="M83" s="191"/>
      <c r="N83" s="192"/>
      <c r="O83" s="192"/>
      <c r="P83" s="193">
        <f>SUM(P84:P105)</f>
        <v>0</v>
      </c>
      <c r="Q83" s="192"/>
      <c r="R83" s="193">
        <f>SUM(R84:R105)</f>
        <v>0</v>
      </c>
      <c r="S83" s="192"/>
      <c r="T83" s="194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5" t="s">
        <v>75</v>
      </c>
      <c r="AT83" s="196" t="s">
        <v>69</v>
      </c>
      <c r="AU83" s="196" t="s">
        <v>75</v>
      </c>
      <c r="AY83" s="195" t="s">
        <v>106</v>
      </c>
      <c r="BK83" s="197">
        <f>SUM(BK84:BK105)</f>
        <v>0</v>
      </c>
    </row>
    <row r="84" s="2" customFormat="1" ht="21.75" customHeight="1">
      <c r="A84" s="40"/>
      <c r="B84" s="41"/>
      <c r="C84" s="200" t="s">
        <v>108</v>
      </c>
      <c r="D84" s="200" t="s">
        <v>109</v>
      </c>
      <c r="E84" s="201" t="s">
        <v>110</v>
      </c>
      <c r="F84" s="202" t="s">
        <v>111</v>
      </c>
      <c r="G84" s="203" t="s">
        <v>112</v>
      </c>
      <c r="H84" s="204">
        <v>31.210000000000001</v>
      </c>
      <c r="I84" s="205"/>
      <c r="J84" s="206">
        <f>ROUND(I84*H84,2)</f>
        <v>0</v>
      </c>
      <c r="K84" s="207"/>
      <c r="L84" s="46"/>
      <c r="M84" s="208" t="s">
        <v>19</v>
      </c>
      <c r="N84" s="209" t="s">
        <v>41</v>
      </c>
      <c r="O84" s="86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2" t="s">
        <v>113</v>
      </c>
      <c r="AT84" s="212" t="s">
        <v>109</v>
      </c>
      <c r="AU84" s="212" t="s">
        <v>77</v>
      </c>
      <c r="AY84" s="19" t="s">
        <v>106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9" t="s">
        <v>75</v>
      </c>
      <c r="BK84" s="213">
        <f>ROUND(I84*H84,2)</f>
        <v>0</v>
      </c>
      <c r="BL84" s="19" t="s">
        <v>113</v>
      </c>
      <c r="BM84" s="212" t="s">
        <v>114</v>
      </c>
    </row>
    <row r="85" s="2" customFormat="1">
      <c r="A85" s="40"/>
      <c r="B85" s="41"/>
      <c r="C85" s="42"/>
      <c r="D85" s="214" t="s">
        <v>115</v>
      </c>
      <c r="E85" s="42"/>
      <c r="F85" s="215" t="s">
        <v>116</v>
      </c>
      <c r="G85" s="42"/>
      <c r="H85" s="42"/>
      <c r="I85" s="216"/>
      <c r="J85" s="42"/>
      <c r="K85" s="42"/>
      <c r="L85" s="46"/>
      <c r="M85" s="217"/>
      <c r="N85" s="218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115</v>
      </c>
      <c r="AU85" s="19" t="s">
        <v>77</v>
      </c>
    </row>
    <row r="86" s="13" customFormat="1">
      <c r="A86" s="13"/>
      <c r="B86" s="219"/>
      <c r="C86" s="220"/>
      <c r="D86" s="221" t="s">
        <v>117</v>
      </c>
      <c r="E86" s="222" t="s">
        <v>19</v>
      </c>
      <c r="F86" s="223" t="s">
        <v>118</v>
      </c>
      <c r="G86" s="220"/>
      <c r="H86" s="222" t="s">
        <v>19</v>
      </c>
      <c r="I86" s="224"/>
      <c r="J86" s="220"/>
      <c r="K86" s="220"/>
      <c r="L86" s="225"/>
      <c r="M86" s="226"/>
      <c r="N86" s="227"/>
      <c r="O86" s="227"/>
      <c r="P86" s="227"/>
      <c r="Q86" s="227"/>
      <c r="R86" s="227"/>
      <c r="S86" s="227"/>
      <c r="T86" s="22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9" t="s">
        <v>117</v>
      </c>
      <c r="AU86" s="229" t="s">
        <v>77</v>
      </c>
      <c r="AV86" s="13" t="s">
        <v>75</v>
      </c>
      <c r="AW86" s="13" t="s">
        <v>32</v>
      </c>
      <c r="AX86" s="13" t="s">
        <v>70</v>
      </c>
      <c r="AY86" s="229" t="s">
        <v>106</v>
      </c>
    </row>
    <row r="87" s="14" customFormat="1">
      <c r="A87" s="14"/>
      <c r="B87" s="230"/>
      <c r="C87" s="231"/>
      <c r="D87" s="221" t="s">
        <v>117</v>
      </c>
      <c r="E87" s="232" t="s">
        <v>19</v>
      </c>
      <c r="F87" s="233" t="s">
        <v>119</v>
      </c>
      <c r="G87" s="231"/>
      <c r="H87" s="234">
        <v>31.210000000000001</v>
      </c>
      <c r="I87" s="235"/>
      <c r="J87" s="231"/>
      <c r="K87" s="231"/>
      <c r="L87" s="236"/>
      <c r="M87" s="237"/>
      <c r="N87" s="238"/>
      <c r="O87" s="238"/>
      <c r="P87" s="238"/>
      <c r="Q87" s="238"/>
      <c r="R87" s="238"/>
      <c r="S87" s="238"/>
      <c r="T87" s="239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0" t="s">
        <v>117</v>
      </c>
      <c r="AU87" s="240" t="s">
        <v>77</v>
      </c>
      <c r="AV87" s="14" t="s">
        <v>77</v>
      </c>
      <c r="AW87" s="14" t="s">
        <v>32</v>
      </c>
      <c r="AX87" s="14" t="s">
        <v>70</v>
      </c>
      <c r="AY87" s="240" t="s">
        <v>106</v>
      </c>
    </row>
    <row r="88" s="15" customFormat="1">
      <c r="A88" s="15"/>
      <c r="B88" s="241"/>
      <c r="C88" s="242"/>
      <c r="D88" s="221" t="s">
        <v>117</v>
      </c>
      <c r="E88" s="243" t="s">
        <v>19</v>
      </c>
      <c r="F88" s="244" t="s">
        <v>120</v>
      </c>
      <c r="G88" s="242"/>
      <c r="H88" s="245">
        <v>31.210000000000001</v>
      </c>
      <c r="I88" s="246"/>
      <c r="J88" s="242"/>
      <c r="K88" s="242"/>
      <c r="L88" s="247"/>
      <c r="M88" s="248"/>
      <c r="N88" s="249"/>
      <c r="O88" s="249"/>
      <c r="P88" s="249"/>
      <c r="Q88" s="249"/>
      <c r="R88" s="249"/>
      <c r="S88" s="249"/>
      <c r="T88" s="250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1" t="s">
        <v>117</v>
      </c>
      <c r="AU88" s="251" t="s">
        <v>77</v>
      </c>
      <c r="AV88" s="15" t="s">
        <v>113</v>
      </c>
      <c r="AW88" s="15" t="s">
        <v>32</v>
      </c>
      <c r="AX88" s="15" t="s">
        <v>75</v>
      </c>
      <c r="AY88" s="251" t="s">
        <v>106</v>
      </c>
    </row>
    <row r="89" s="2" customFormat="1" ht="37.8" customHeight="1">
      <c r="A89" s="40"/>
      <c r="B89" s="41"/>
      <c r="C89" s="200" t="s">
        <v>121</v>
      </c>
      <c r="D89" s="200" t="s">
        <v>109</v>
      </c>
      <c r="E89" s="201" t="s">
        <v>122</v>
      </c>
      <c r="F89" s="202" t="s">
        <v>123</v>
      </c>
      <c r="G89" s="203" t="s">
        <v>112</v>
      </c>
      <c r="H89" s="204">
        <v>31.210000000000001</v>
      </c>
      <c r="I89" s="205"/>
      <c r="J89" s="206">
        <f>ROUND(I89*H89,2)</f>
        <v>0</v>
      </c>
      <c r="K89" s="207"/>
      <c r="L89" s="46"/>
      <c r="M89" s="208" t="s">
        <v>19</v>
      </c>
      <c r="N89" s="209" t="s">
        <v>41</v>
      </c>
      <c r="O89" s="86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2" t="s">
        <v>113</v>
      </c>
      <c r="AT89" s="212" t="s">
        <v>109</v>
      </c>
      <c r="AU89" s="212" t="s">
        <v>77</v>
      </c>
      <c r="AY89" s="19" t="s">
        <v>106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9" t="s">
        <v>75</v>
      </c>
      <c r="BK89" s="213">
        <f>ROUND(I89*H89,2)</f>
        <v>0</v>
      </c>
      <c r="BL89" s="19" t="s">
        <v>113</v>
      </c>
      <c r="BM89" s="212" t="s">
        <v>124</v>
      </c>
    </row>
    <row r="90" s="2" customFormat="1">
      <c r="A90" s="40"/>
      <c r="B90" s="41"/>
      <c r="C90" s="42"/>
      <c r="D90" s="214" t="s">
        <v>115</v>
      </c>
      <c r="E90" s="42"/>
      <c r="F90" s="215" t="s">
        <v>125</v>
      </c>
      <c r="G90" s="42"/>
      <c r="H90" s="42"/>
      <c r="I90" s="216"/>
      <c r="J90" s="42"/>
      <c r="K90" s="42"/>
      <c r="L90" s="46"/>
      <c r="M90" s="217"/>
      <c r="N90" s="218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115</v>
      </c>
      <c r="AU90" s="19" t="s">
        <v>77</v>
      </c>
    </row>
    <row r="91" s="13" customFormat="1">
      <c r="A91" s="13"/>
      <c r="B91" s="219"/>
      <c r="C91" s="220"/>
      <c r="D91" s="221" t="s">
        <v>117</v>
      </c>
      <c r="E91" s="222" t="s">
        <v>19</v>
      </c>
      <c r="F91" s="223" t="s">
        <v>126</v>
      </c>
      <c r="G91" s="220"/>
      <c r="H91" s="222" t="s">
        <v>19</v>
      </c>
      <c r="I91" s="224"/>
      <c r="J91" s="220"/>
      <c r="K91" s="220"/>
      <c r="L91" s="225"/>
      <c r="M91" s="226"/>
      <c r="N91" s="227"/>
      <c r="O91" s="227"/>
      <c r="P91" s="227"/>
      <c r="Q91" s="227"/>
      <c r="R91" s="227"/>
      <c r="S91" s="227"/>
      <c r="T91" s="22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9" t="s">
        <v>117</v>
      </c>
      <c r="AU91" s="229" t="s">
        <v>77</v>
      </c>
      <c r="AV91" s="13" t="s">
        <v>75</v>
      </c>
      <c r="AW91" s="13" t="s">
        <v>32</v>
      </c>
      <c r="AX91" s="13" t="s">
        <v>70</v>
      </c>
      <c r="AY91" s="229" t="s">
        <v>106</v>
      </c>
    </row>
    <row r="92" s="14" customFormat="1">
      <c r="A92" s="14"/>
      <c r="B92" s="230"/>
      <c r="C92" s="231"/>
      <c r="D92" s="221" t="s">
        <v>117</v>
      </c>
      <c r="E92" s="232" t="s">
        <v>19</v>
      </c>
      <c r="F92" s="233" t="s">
        <v>119</v>
      </c>
      <c r="G92" s="231"/>
      <c r="H92" s="234">
        <v>31.210000000000001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0" t="s">
        <v>117</v>
      </c>
      <c r="AU92" s="240" t="s">
        <v>77</v>
      </c>
      <c r="AV92" s="14" t="s">
        <v>77</v>
      </c>
      <c r="AW92" s="14" t="s">
        <v>32</v>
      </c>
      <c r="AX92" s="14" t="s">
        <v>70</v>
      </c>
      <c r="AY92" s="240" t="s">
        <v>106</v>
      </c>
    </row>
    <row r="93" s="15" customFormat="1">
      <c r="A93" s="15"/>
      <c r="B93" s="241"/>
      <c r="C93" s="242"/>
      <c r="D93" s="221" t="s">
        <v>117</v>
      </c>
      <c r="E93" s="243" t="s">
        <v>19</v>
      </c>
      <c r="F93" s="244" t="s">
        <v>120</v>
      </c>
      <c r="G93" s="242"/>
      <c r="H93" s="245">
        <v>31.210000000000001</v>
      </c>
      <c r="I93" s="246"/>
      <c r="J93" s="242"/>
      <c r="K93" s="242"/>
      <c r="L93" s="247"/>
      <c r="M93" s="248"/>
      <c r="N93" s="249"/>
      <c r="O93" s="249"/>
      <c r="P93" s="249"/>
      <c r="Q93" s="249"/>
      <c r="R93" s="249"/>
      <c r="S93" s="249"/>
      <c r="T93" s="250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1" t="s">
        <v>117</v>
      </c>
      <c r="AU93" s="251" t="s">
        <v>77</v>
      </c>
      <c r="AV93" s="15" t="s">
        <v>113</v>
      </c>
      <c r="AW93" s="15" t="s">
        <v>32</v>
      </c>
      <c r="AX93" s="15" t="s">
        <v>75</v>
      </c>
      <c r="AY93" s="251" t="s">
        <v>106</v>
      </c>
    </row>
    <row r="94" s="2" customFormat="1" ht="24.15" customHeight="1">
      <c r="A94" s="40"/>
      <c r="B94" s="41"/>
      <c r="C94" s="200" t="s">
        <v>127</v>
      </c>
      <c r="D94" s="200" t="s">
        <v>109</v>
      </c>
      <c r="E94" s="201" t="s">
        <v>128</v>
      </c>
      <c r="F94" s="202" t="s">
        <v>129</v>
      </c>
      <c r="G94" s="203" t="s">
        <v>112</v>
      </c>
      <c r="H94" s="204">
        <v>31.210000000000001</v>
      </c>
      <c r="I94" s="205"/>
      <c r="J94" s="206">
        <f>ROUND(I94*H94,2)</f>
        <v>0</v>
      </c>
      <c r="K94" s="207"/>
      <c r="L94" s="46"/>
      <c r="M94" s="208" t="s">
        <v>19</v>
      </c>
      <c r="N94" s="209" t="s">
        <v>41</v>
      </c>
      <c r="O94" s="86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2" t="s">
        <v>113</v>
      </c>
      <c r="AT94" s="212" t="s">
        <v>109</v>
      </c>
      <c r="AU94" s="212" t="s">
        <v>77</v>
      </c>
      <c r="AY94" s="19" t="s">
        <v>106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9" t="s">
        <v>75</v>
      </c>
      <c r="BK94" s="213">
        <f>ROUND(I94*H94,2)</f>
        <v>0</v>
      </c>
      <c r="BL94" s="19" t="s">
        <v>113</v>
      </c>
      <c r="BM94" s="212" t="s">
        <v>130</v>
      </c>
    </row>
    <row r="95" s="2" customFormat="1">
      <c r="A95" s="40"/>
      <c r="B95" s="41"/>
      <c r="C95" s="42"/>
      <c r="D95" s="214" t="s">
        <v>115</v>
      </c>
      <c r="E95" s="42"/>
      <c r="F95" s="215" t="s">
        <v>131</v>
      </c>
      <c r="G95" s="42"/>
      <c r="H95" s="42"/>
      <c r="I95" s="216"/>
      <c r="J95" s="42"/>
      <c r="K95" s="42"/>
      <c r="L95" s="46"/>
      <c r="M95" s="217"/>
      <c r="N95" s="218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115</v>
      </c>
      <c r="AU95" s="19" t="s">
        <v>77</v>
      </c>
    </row>
    <row r="96" s="2" customFormat="1" ht="24.15" customHeight="1">
      <c r="A96" s="40"/>
      <c r="B96" s="41"/>
      <c r="C96" s="200" t="s">
        <v>132</v>
      </c>
      <c r="D96" s="200" t="s">
        <v>109</v>
      </c>
      <c r="E96" s="201" t="s">
        <v>133</v>
      </c>
      <c r="F96" s="202" t="s">
        <v>134</v>
      </c>
      <c r="G96" s="203" t="s">
        <v>112</v>
      </c>
      <c r="H96" s="204">
        <v>31.210000000000001</v>
      </c>
      <c r="I96" s="205"/>
      <c r="J96" s="206">
        <f>ROUND(I96*H96,2)</f>
        <v>0</v>
      </c>
      <c r="K96" s="207"/>
      <c r="L96" s="46"/>
      <c r="M96" s="208" t="s">
        <v>19</v>
      </c>
      <c r="N96" s="209" t="s">
        <v>41</v>
      </c>
      <c r="O96" s="86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2" t="s">
        <v>113</v>
      </c>
      <c r="AT96" s="212" t="s">
        <v>109</v>
      </c>
      <c r="AU96" s="212" t="s">
        <v>77</v>
      </c>
      <c r="AY96" s="19" t="s">
        <v>106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9" t="s">
        <v>75</v>
      </c>
      <c r="BK96" s="213">
        <f>ROUND(I96*H96,2)</f>
        <v>0</v>
      </c>
      <c r="BL96" s="19" t="s">
        <v>113</v>
      </c>
      <c r="BM96" s="212" t="s">
        <v>135</v>
      </c>
    </row>
    <row r="97" s="2" customFormat="1">
      <c r="A97" s="40"/>
      <c r="B97" s="41"/>
      <c r="C97" s="42"/>
      <c r="D97" s="214" t="s">
        <v>115</v>
      </c>
      <c r="E97" s="42"/>
      <c r="F97" s="215" t="s">
        <v>136</v>
      </c>
      <c r="G97" s="42"/>
      <c r="H97" s="42"/>
      <c r="I97" s="216"/>
      <c r="J97" s="42"/>
      <c r="K97" s="42"/>
      <c r="L97" s="46"/>
      <c r="M97" s="217"/>
      <c r="N97" s="218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115</v>
      </c>
      <c r="AU97" s="19" t="s">
        <v>77</v>
      </c>
    </row>
    <row r="98" s="13" customFormat="1">
      <c r="A98" s="13"/>
      <c r="B98" s="219"/>
      <c r="C98" s="220"/>
      <c r="D98" s="221" t="s">
        <v>117</v>
      </c>
      <c r="E98" s="222" t="s">
        <v>19</v>
      </c>
      <c r="F98" s="223" t="s">
        <v>137</v>
      </c>
      <c r="G98" s="220"/>
      <c r="H98" s="222" t="s">
        <v>19</v>
      </c>
      <c r="I98" s="224"/>
      <c r="J98" s="220"/>
      <c r="K98" s="220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117</v>
      </c>
      <c r="AU98" s="229" t="s">
        <v>77</v>
      </c>
      <c r="AV98" s="13" t="s">
        <v>75</v>
      </c>
      <c r="AW98" s="13" t="s">
        <v>32</v>
      </c>
      <c r="AX98" s="13" t="s">
        <v>70</v>
      </c>
      <c r="AY98" s="229" t="s">
        <v>106</v>
      </c>
    </row>
    <row r="99" s="14" customFormat="1">
      <c r="A99" s="14"/>
      <c r="B99" s="230"/>
      <c r="C99" s="231"/>
      <c r="D99" s="221" t="s">
        <v>117</v>
      </c>
      <c r="E99" s="232" t="s">
        <v>19</v>
      </c>
      <c r="F99" s="233" t="s">
        <v>119</v>
      </c>
      <c r="G99" s="231"/>
      <c r="H99" s="234">
        <v>31.210000000000001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0" t="s">
        <v>117</v>
      </c>
      <c r="AU99" s="240" t="s">
        <v>77</v>
      </c>
      <c r="AV99" s="14" t="s">
        <v>77</v>
      </c>
      <c r="AW99" s="14" t="s">
        <v>32</v>
      </c>
      <c r="AX99" s="14" t="s">
        <v>70</v>
      </c>
      <c r="AY99" s="240" t="s">
        <v>106</v>
      </c>
    </row>
    <row r="100" s="15" customFormat="1">
      <c r="A100" s="15"/>
      <c r="B100" s="241"/>
      <c r="C100" s="242"/>
      <c r="D100" s="221" t="s">
        <v>117</v>
      </c>
      <c r="E100" s="243" t="s">
        <v>19</v>
      </c>
      <c r="F100" s="244" t="s">
        <v>120</v>
      </c>
      <c r="G100" s="242"/>
      <c r="H100" s="245">
        <v>31.210000000000001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1" t="s">
        <v>117</v>
      </c>
      <c r="AU100" s="251" t="s">
        <v>77</v>
      </c>
      <c r="AV100" s="15" t="s">
        <v>113</v>
      </c>
      <c r="AW100" s="15" t="s">
        <v>32</v>
      </c>
      <c r="AX100" s="15" t="s">
        <v>75</v>
      </c>
      <c r="AY100" s="251" t="s">
        <v>106</v>
      </c>
    </row>
    <row r="101" s="2" customFormat="1" ht="21.75" customHeight="1">
      <c r="A101" s="40"/>
      <c r="B101" s="41"/>
      <c r="C101" s="200" t="s">
        <v>138</v>
      </c>
      <c r="D101" s="200" t="s">
        <v>109</v>
      </c>
      <c r="E101" s="201" t="s">
        <v>139</v>
      </c>
      <c r="F101" s="202" t="s">
        <v>140</v>
      </c>
      <c r="G101" s="203" t="s">
        <v>141</v>
      </c>
      <c r="H101" s="204">
        <v>375</v>
      </c>
      <c r="I101" s="205"/>
      <c r="J101" s="206">
        <f>ROUND(I101*H101,2)</f>
        <v>0</v>
      </c>
      <c r="K101" s="207"/>
      <c r="L101" s="46"/>
      <c r="M101" s="208" t="s">
        <v>19</v>
      </c>
      <c r="N101" s="209" t="s">
        <v>41</v>
      </c>
      <c r="O101" s="8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2" t="s">
        <v>113</v>
      </c>
      <c r="AT101" s="212" t="s">
        <v>109</v>
      </c>
      <c r="AU101" s="212" t="s">
        <v>77</v>
      </c>
      <c r="AY101" s="19" t="s">
        <v>106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9" t="s">
        <v>75</v>
      </c>
      <c r="BK101" s="213">
        <f>ROUND(I101*H101,2)</f>
        <v>0</v>
      </c>
      <c r="BL101" s="19" t="s">
        <v>113</v>
      </c>
      <c r="BM101" s="212" t="s">
        <v>142</v>
      </c>
    </row>
    <row r="102" s="2" customFormat="1">
      <c r="A102" s="40"/>
      <c r="B102" s="41"/>
      <c r="C102" s="42"/>
      <c r="D102" s="214" t="s">
        <v>115</v>
      </c>
      <c r="E102" s="42"/>
      <c r="F102" s="215" t="s">
        <v>143</v>
      </c>
      <c r="G102" s="42"/>
      <c r="H102" s="42"/>
      <c r="I102" s="216"/>
      <c r="J102" s="42"/>
      <c r="K102" s="42"/>
      <c r="L102" s="46"/>
      <c r="M102" s="217"/>
      <c r="N102" s="218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115</v>
      </c>
      <c r="AU102" s="19" t="s">
        <v>77</v>
      </c>
    </row>
    <row r="103" s="13" customFormat="1">
      <c r="A103" s="13"/>
      <c r="B103" s="219"/>
      <c r="C103" s="220"/>
      <c r="D103" s="221" t="s">
        <v>117</v>
      </c>
      <c r="E103" s="222" t="s">
        <v>19</v>
      </c>
      <c r="F103" s="223" t="s">
        <v>144</v>
      </c>
      <c r="G103" s="220"/>
      <c r="H103" s="222" t="s">
        <v>19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117</v>
      </c>
      <c r="AU103" s="229" t="s">
        <v>77</v>
      </c>
      <c r="AV103" s="13" t="s">
        <v>75</v>
      </c>
      <c r="AW103" s="13" t="s">
        <v>32</v>
      </c>
      <c r="AX103" s="13" t="s">
        <v>70</v>
      </c>
      <c r="AY103" s="229" t="s">
        <v>106</v>
      </c>
    </row>
    <row r="104" s="14" customFormat="1">
      <c r="A104" s="14"/>
      <c r="B104" s="230"/>
      <c r="C104" s="231"/>
      <c r="D104" s="221" t="s">
        <v>117</v>
      </c>
      <c r="E104" s="232" t="s">
        <v>19</v>
      </c>
      <c r="F104" s="233" t="s">
        <v>145</v>
      </c>
      <c r="G104" s="231"/>
      <c r="H104" s="234">
        <v>375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117</v>
      </c>
      <c r="AU104" s="240" t="s">
        <v>77</v>
      </c>
      <c r="AV104" s="14" t="s">
        <v>77</v>
      </c>
      <c r="AW104" s="14" t="s">
        <v>32</v>
      </c>
      <c r="AX104" s="14" t="s">
        <v>70</v>
      </c>
      <c r="AY104" s="240" t="s">
        <v>106</v>
      </c>
    </row>
    <row r="105" s="15" customFormat="1">
      <c r="A105" s="15"/>
      <c r="B105" s="241"/>
      <c r="C105" s="242"/>
      <c r="D105" s="221" t="s">
        <v>117</v>
      </c>
      <c r="E105" s="243" t="s">
        <v>19</v>
      </c>
      <c r="F105" s="244" t="s">
        <v>120</v>
      </c>
      <c r="G105" s="242"/>
      <c r="H105" s="245">
        <v>375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1" t="s">
        <v>117</v>
      </c>
      <c r="AU105" s="251" t="s">
        <v>77</v>
      </c>
      <c r="AV105" s="15" t="s">
        <v>113</v>
      </c>
      <c r="AW105" s="15" t="s">
        <v>32</v>
      </c>
      <c r="AX105" s="15" t="s">
        <v>75</v>
      </c>
      <c r="AY105" s="251" t="s">
        <v>106</v>
      </c>
    </row>
    <row r="106" s="12" customFormat="1" ht="22.8" customHeight="1">
      <c r="A106" s="12"/>
      <c r="B106" s="184"/>
      <c r="C106" s="185"/>
      <c r="D106" s="186" t="s">
        <v>69</v>
      </c>
      <c r="E106" s="198" t="s">
        <v>146</v>
      </c>
      <c r="F106" s="198" t="s">
        <v>147</v>
      </c>
      <c r="G106" s="185"/>
      <c r="H106" s="185"/>
      <c r="I106" s="188"/>
      <c r="J106" s="199">
        <f>BK106</f>
        <v>0</v>
      </c>
      <c r="K106" s="185"/>
      <c r="L106" s="190"/>
      <c r="M106" s="191"/>
      <c r="N106" s="192"/>
      <c r="O106" s="192"/>
      <c r="P106" s="193">
        <f>SUM(P107:P131)</f>
        <v>0</v>
      </c>
      <c r="Q106" s="192"/>
      <c r="R106" s="193">
        <f>SUM(R107:R131)</f>
        <v>0</v>
      </c>
      <c r="S106" s="192"/>
      <c r="T106" s="194">
        <f>SUM(T107:T131)</f>
        <v>613.91980000000001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5" t="s">
        <v>75</v>
      </c>
      <c r="AT106" s="196" t="s">
        <v>69</v>
      </c>
      <c r="AU106" s="196" t="s">
        <v>75</v>
      </c>
      <c r="AY106" s="195" t="s">
        <v>106</v>
      </c>
      <c r="BK106" s="197">
        <f>SUM(BK107:BK131)</f>
        <v>0</v>
      </c>
    </row>
    <row r="107" s="2" customFormat="1" ht="16.5" customHeight="1">
      <c r="A107" s="40"/>
      <c r="B107" s="41"/>
      <c r="C107" s="200" t="s">
        <v>148</v>
      </c>
      <c r="D107" s="200" t="s">
        <v>109</v>
      </c>
      <c r="E107" s="201" t="s">
        <v>149</v>
      </c>
      <c r="F107" s="202" t="s">
        <v>150</v>
      </c>
      <c r="G107" s="203" t="s">
        <v>112</v>
      </c>
      <c r="H107" s="204">
        <v>8</v>
      </c>
      <c r="I107" s="205"/>
      <c r="J107" s="206">
        <f>ROUND(I107*H107,2)</f>
        <v>0</v>
      </c>
      <c r="K107" s="207"/>
      <c r="L107" s="46"/>
      <c r="M107" s="208" t="s">
        <v>19</v>
      </c>
      <c r="N107" s="209" t="s">
        <v>41</v>
      </c>
      <c r="O107" s="86"/>
      <c r="P107" s="210">
        <f>O107*H107</f>
        <v>0</v>
      </c>
      <c r="Q107" s="210">
        <v>0</v>
      </c>
      <c r="R107" s="210">
        <f>Q107*H107</f>
        <v>0</v>
      </c>
      <c r="S107" s="210">
        <v>2.3999999999999999</v>
      </c>
      <c r="T107" s="211">
        <f>S107*H107</f>
        <v>19.199999999999999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2" t="s">
        <v>113</v>
      </c>
      <c r="AT107" s="212" t="s">
        <v>109</v>
      </c>
      <c r="AU107" s="212" t="s">
        <v>77</v>
      </c>
      <c r="AY107" s="19" t="s">
        <v>106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9" t="s">
        <v>75</v>
      </c>
      <c r="BK107" s="213">
        <f>ROUND(I107*H107,2)</f>
        <v>0</v>
      </c>
      <c r="BL107" s="19" t="s">
        <v>113</v>
      </c>
      <c r="BM107" s="212" t="s">
        <v>151</v>
      </c>
    </row>
    <row r="108" s="2" customFormat="1">
      <c r="A108" s="40"/>
      <c r="B108" s="41"/>
      <c r="C108" s="42"/>
      <c r="D108" s="214" t="s">
        <v>115</v>
      </c>
      <c r="E108" s="42"/>
      <c r="F108" s="215" t="s">
        <v>152</v>
      </c>
      <c r="G108" s="42"/>
      <c r="H108" s="42"/>
      <c r="I108" s="216"/>
      <c r="J108" s="42"/>
      <c r="K108" s="42"/>
      <c r="L108" s="46"/>
      <c r="M108" s="217"/>
      <c r="N108" s="218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115</v>
      </c>
      <c r="AU108" s="19" t="s">
        <v>77</v>
      </c>
    </row>
    <row r="109" s="13" customFormat="1">
      <c r="A109" s="13"/>
      <c r="B109" s="219"/>
      <c r="C109" s="220"/>
      <c r="D109" s="221" t="s">
        <v>117</v>
      </c>
      <c r="E109" s="222" t="s">
        <v>19</v>
      </c>
      <c r="F109" s="223" t="s">
        <v>153</v>
      </c>
      <c r="G109" s="220"/>
      <c r="H109" s="222" t="s">
        <v>19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117</v>
      </c>
      <c r="AU109" s="229" t="s">
        <v>77</v>
      </c>
      <c r="AV109" s="13" t="s">
        <v>75</v>
      </c>
      <c r="AW109" s="13" t="s">
        <v>32</v>
      </c>
      <c r="AX109" s="13" t="s">
        <v>70</v>
      </c>
      <c r="AY109" s="229" t="s">
        <v>106</v>
      </c>
    </row>
    <row r="110" s="14" customFormat="1">
      <c r="A110" s="14"/>
      <c r="B110" s="230"/>
      <c r="C110" s="231"/>
      <c r="D110" s="221" t="s">
        <v>117</v>
      </c>
      <c r="E110" s="232" t="s">
        <v>19</v>
      </c>
      <c r="F110" s="233" t="s">
        <v>154</v>
      </c>
      <c r="G110" s="231"/>
      <c r="H110" s="234">
        <v>8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117</v>
      </c>
      <c r="AU110" s="240" t="s">
        <v>77</v>
      </c>
      <c r="AV110" s="14" t="s">
        <v>77</v>
      </c>
      <c r="AW110" s="14" t="s">
        <v>32</v>
      </c>
      <c r="AX110" s="14" t="s">
        <v>70</v>
      </c>
      <c r="AY110" s="240" t="s">
        <v>106</v>
      </c>
    </row>
    <row r="111" s="15" customFormat="1">
      <c r="A111" s="15"/>
      <c r="B111" s="241"/>
      <c r="C111" s="242"/>
      <c r="D111" s="221" t="s">
        <v>117</v>
      </c>
      <c r="E111" s="243" t="s">
        <v>19</v>
      </c>
      <c r="F111" s="244" t="s">
        <v>120</v>
      </c>
      <c r="G111" s="242"/>
      <c r="H111" s="245">
        <v>8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1" t="s">
        <v>117</v>
      </c>
      <c r="AU111" s="251" t="s">
        <v>77</v>
      </c>
      <c r="AV111" s="15" t="s">
        <v>113</v>
      </c>
      <c r="AW111" s="15" t="s">
        <v>32</v>
      </c>
      <c r="AX111" s="15" t="s">
        <v>75</v>
      </c>
      <c r="AY111" s="251" t="s">
        <v>106</v>
      </c>
    </row>
    <row r="112" s="2" customFormat="1" ht="16.5" customHeight="1">
      <c r="A112" s="40"/>
      <c r="B112" s="41"/>
      <c r="C112" s="200" t="s">
        <v>155</v>
      </c>
      <c r="D112" s="200" t="s">
        <v>109</v>
      </c>
      <c r="E112" s="201" t="s">
        <v>156</v>
      </c>
      <c r="F112" s="202" t="s">
        <v>157</v>
      </c>
      <c r="G112" s="203" t="s">
        <v>141</v>
      </c>
      <c r="H112" s="204">
        <v>37.25</v>
      </c>
      <c r="I112" s="205"/>
      <c r="J112" s="206">
        <f>ROUND(I112*H112,2)</f>
        <v>0</v>
      </c>
      <c r="K112" s="207"/>
      <c r="L112" s="46"/>
      <c r="M112" s="208" t="s">
        <v>19</v>
      </c>
      <c r="N112" s="209" t="s">
        <v>41</v>
      </c>
      <c r="O112" s="86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2" t="s">
        <v>113</v>
      </c>
      <c r="AT112" s="212" t="s">
        <v>109</v>
      </c>
      <c r="AU112" s="212" t="s">
        <v>77</v>
      </c>
      <c r="AY112" s="19" t="s">
        <v>106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9" t="s">
        <v>75</v>
      </c>
      <c r="BK112" s="213">
        <f>ROUND(I112*H112,2)</f>
        <v>0</v>
      </c>
      <c r="BL112" s="19" t="s">
        <v>113</v>
      </c>
      <c r="BM112" s="212" t="s">
        <v>158</v>
      </c>
    </row>
    <row r="113" s="13" customFormat="1">
      <c r="A113" s="13"/>
      <c r="B113" s="219"/>
      <c r="C113" s="220"/>
      <c r="D113" s="221" t="s">
        <v>117</v>
      </c>
      <c r="E113" s="222" t="s">
        <v>19</v>
      </c>
      <c r="F113" s="223" t="s">
        <v>159</v>
      </c>
      <c r="G113" s="220"/>
      <c r="H113" s="222" t="s">
        <v>19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117</v>
      </c>
      <c r="AU113" s="229" t="s">
        <v>77</v>
      </c>
      <c r="AV113" s="13" t="s">
        <v>75</v>
      </c>
      <c r="AW113" s="13" t="s">
        <v>32</v>
      </c>
      <c r="AX113" s="13" t="s">
        <v>70</v>
      </c>
      <c r="AY113" s="229" t="s">
        <v>106</v>
      </c>
    </row>
    <row r="114" s="14" customFormat="1">
      <c r="A114" s="14"/>
      <c r="B114" s="230"/>
      <c r="C114" s="231"/>
      <c r="D114" s="221" t="s">
        <v>117</v>
      </c>
      <c r="E114" s="232" t="s">
        <v>19</v>
      </c>
      <c r="F114" s="233" t="s">
        <v>160</v>
      </c>
      <c r="G114" s="231"/>
      <c r="H114" s="234">
        <v>37.25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117</v>
      </c>
      <c r="AU114" s="240" t="s">
        <v>77</v>
      </c>
      <c r="AV114" s="14" t="s">
        <v>77</v>
      </c>
      <c r="AW114" s="14" t="s">
        <v>32</v>
      </c>
      <c r="AX114" s="14" t="s">
        <v>70</v>
      </c>
      <c r="AY114" s="240" t="s">
        <v>106</v>
      </c>
    </row>
    <row r="115" s="15" customFormat="1">
      <c r="A115" s="15"/>
      <c r="B115" s="241"/>
      <c r="C115" s="242"/>
      <c r="D115" s="221" t="s">
        <v>117</v>
      </c>
      <c r="E115" s="243" t="s">
        <v>19</v>
      </c>
      <c r="F115" s="244" t="s">
        <v>120</v>
      </c>
      <c r="G115" s="242"/>
      <c r="H115" s="245">
        <v>37.25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1" t="s">
        <v>117</v>
      </c>
      <c r="AU115" s="251" t="s">
        <v>77</v>
      </c>
      <c r="AV115" s="15" t="s">
        <v>113</v>
      </c>
      <c r="AW115" s="15" t="s">
        <v>32</v>
      </c>
      <c r="AX115" s="15" t="s">
        <v>75</v>
      </c>
      <c r="AY115" s="251" t="s">
        <v>106</v>
      </c>
    </row>
    <row r="116" s="2" customFormat="1" ht="16.5" customHeight="1">
      <c r="A116" s="40"/>
      <c r="B116" s="41"/>
      <c r="C116" s="200" t="s">
        <v>113</v>
      </c>
      <c r="D116" s="200" t="s">
        <v>109</v>
      </c>
      <c r="E116" s="201" t="s">
        <v>161</v>
      </c>
      <c r="F116" s="202" t="s">
        <v>162</v>
      </c>
      <c r="G116" s="203" t="s">
        <v>112</v>
      </c>
      <c r="H116" s="204">
        <v>70.272999999999996</v>
      </c>
      <c r="I116" s="205"/>
      <c r="J116" s="206">
        <f>ROUND(I116*H116,2)</f>
        <v>0</v>
      </c>
      <c r="K116" s="207"/>
      <c r="L116" s="46"/>
      <c r="M116" s="208" t="s">
        <v>19</v>
      </c>
      <c r="N116" s="209" t="s">
        <v>41</v>
      </c>
      <c r="O116" s="86"/>
      <c r="P116" s="210">
        <f>O116*H116</f>
        <v>0</v>
      </c>
      <c r="Q116" s="210">
        <v>0</v>
      </c>
      <c r="R116" s="210">
        <f>Q116*H116</f>
        <v>0</v>
      </c>
      <c r="S116" s="210">
        <v>2.2000000000000002</v>
      </c>
      <c r="T116" s="211">
        <f>S116*H116</f>
        <v>154.60060000000001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2" t="s">
        <v>113</v>
      </c>
      <c r="AT116" s="212" t="s">
        <v>109</v>
      </c>
      <c r="AU116" s="212" t="s">
        <v>77</v>
      </c>
      <c r="AY116" s="19" t="s">
        <v>106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9" t="s">
        <v>75</v>
      </c>
      <c r="BK116" s="213">
        <f>ROUND(I116*H116,2)</f>
        <v>0</v>
      </c>
      <c r="BL116" s="19" t="s">
        <v>113</v>
      </c>
      <c r="BM116" s="212" t="s">
        <v>163</v>
      </c>
    </row>
    <row r="117" s="2" customFormat="1">
      <c r="A117" s="40"/>
      <c r="B117" s="41"/>
      <c r="C117" s="42"/>
      <c r="D117" s="214" t="s">
        <v>115</v>
      </c>
      <c r="E117" s="42"/>
      <c r="F117" s="215" t="s">
        <v>164</v>
      </c>
      <c r="G117" s="42"/>
      <c r="H117" s="42"/>
      <c r="I117" s="216"/>
      <c r="J117" s="42"/>
      <c r="K117" s="42"/>
      <c r="L117" s="46"/>
      <c r="M117" s="217"/>
      <c r="N117" s="218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115</v>
      </c>
      <c r="AU117" s="19" t="s">
        <v>77</v>
      </c>
    </row>
    <row r="118" s="13" customFormat="1">
      <c r="A118" s="13"/>
      <c r="B118" s="219"/>
      <c r="C118" s="220"/>
      <c r="D118" s="221" t="s">
        <v>117</v>
      </c>
      <c r="E118" s="222" t="s">
        <v>19</v>
      </c>
      <c r="F118" s="223" t="s">
        <v>165</v>
      </c>
      <c r="G118" s="220"/>
      <c r="H118" s="222" t="s">
        <v>19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117</v>
      </c>
      <c r="AU118" s="229" t="s">
        <v>77</v>
      </c>
      <c r="AV118" s="13" t="s">
        <v>75</v>
      </c>
      <c r="AW118" s="13" t="s">
        <v>32</v>
      </c>
      <c r="AX118" s="13" t="s">
        <v>70</v>
      </c>
      <c r="AY118" s="229" t="s">
        <v>106</v>
      </c>
    </row>
    <row r="119" s="14" customFormat="1">
      <c r="A119" s="14"/>
      <c r="B119" s="230"/>
      <c r="C119" s="231"/>
      <c r="D119" s="221" t="s">
        <v>117</v>
      </c>
      <c r="E119" s="232" t="s">
        <v>19</v>
      </c>
      <c r="F119" s="233" t="s">
        <v>166</v>
      </c>
      <c r="G119" s="231"/>
      <c r="H119" s="234">
        <v>70.272999999999996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117</v>
      </c>
      <c r="AU119" s="240" t="s">
        <v>77</v>
      </c>
      <c r="AV119" s="14" t="s">
        <v>77</v>
      </c>
      <c r="AW119" s="14" t="s">
        <v>32</v>
      </c>
      <c r="AX119" s="14" t="s">
        <v>70</v>
      </c>
      <c r="AY119" s="240" t="s">
        <v>106</v>
      </c>
    </row>
    <row r="120" s="15" customFormat="1">
      <c r="A120" s="15"/>
      <c r="B120" s="241"/>
      <c r="C120" s="242"/>
      <c r="D120" s="221" t="s">
        <v>117</v>
      </c>
      <c r="E120" s="243" t="s">
        <v>19</v>
      </c>
      <c r="F120" s="244" t="s">
        <v>120</v>
      </c>
      <c r="G120" s="242"/>
      <c r="H120" s="245">
        <v>70.272999999999996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1" t="s">
        <v>117</v>
      </c>
      <c r="AU120" s="251" t="s">
        <v>77</v>
      </c>
      <c r="AV120" s="15" t="s">
        <v>113</v>
      </c>
      <c r="AW120" s="15" t="s">
        <v>32</v>
      </c>
      <c r="AX120" s="15" t="s">
        <v>75</v>
      </c>
      <c r="AY120" s="251" t="s">
        <v>106</v>
      </c>
    </row>
    <row r="121" s="2" customFormat="1" ht="33" customHeight="1">
      <c r="A121" s="40"/>
      <c r="B121" s="41"/>
      <c r="C121" s="200" t="s">
        <v>167</v>
      </c>
      <c r="D121" s="200" t="s">
        <v>109</v>
      </c>
      <c r="E121" s="201" t="s">
        <v>168</v>
      </c>
      <c r="F121" s="202" t="s">
        <v>169</v>
      </c>
      <c r="G121" s="203" t="s">
        <v>112</v>
      </c>
      <c r="H121" s="204">
        <v>1405.4639999999999</v>
      </c>
      <c r="I121" s="205"/>
      <c r="J121" s="206">
        <f>ROUND(I121*H121,2)</f>
        <v>0</v>
      </c>
      <c r="K121" s="207"/>
      <c r="L121" s="46"/>
      <c r="M121" s="208" t="s">
        <v>19</v>
      </c>
      <c r="N121" s="209" t="s">
        <v>41</v>
      </c>
      <c r="O121" s="86"/>
      <c r="P121" s="210">
        <f>O121*H121</f>
        <v>0</v>
      </c>
      <c r="Q121" s="210">
        <v>0</v>
      </c>
      <c r="R121" s="210">
        <f>Q121*H121</f>
        <v>0</v>
      </c>
      <c r="S121" s="210">
        <v>0.29999999999999999</v>
      </c>
      <c r="T121" s="211">
        <f>S121*H121</f>
        <v>421.63919999999996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2" t="s">
        <v>113</v>
      </c>
      <c r="AT121" s="212" t="s">
        <v>109</v>
      </c>
      <c r="AU121" s="212" t="s">
        <v>77</v>
      </c>
      <c r="AY121" s="19" t="s">
        <v>106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9" t="s">
        <v>75</v>
      </c>
      <c r="BK121" s="213">
        <f>ROUND(I121*H121,2)</f>
        <v>0</v>
      </c>
      <c r="BL121" s="19" t="s">
        <v>113</v>
      </c>
      <c r="BM121" s="212" t="s">
        <v>170</v>
      </c>
    </row>
    <row r="122" s="2" customFormat="1">
      <c r="A122" s="40"/>
      <c r="B122" s="41"/>
      <c r="C122" s="42"/>
      <c r="D122" s="214" t="s">
        <v>115</v>
      </c>
      <c r="E122" s="42"/>
      <c r="F122" s="215" t="s">
        <v>171</v>
      </c>
      <c r="G122" s="42"/>
      <c r="H122" s="42"/>
      <c r="I122" s="216"/>
      <c r="J122" s="42"/>
      <c r="K122" s="42"/>
      <c r="L122" s="46"/>
      <c r="M122" s="217"/>
      <c r="N122" s="218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115</v>
      </c>
      <c r="AU122" s="19" t="s">
        <v>77</v>
      </c>
    </row>
    <row r="123" s="13" customFormat="1">
      <c r="A123" s="13"/>
      <c r="B123" s="219"/>
      <c r="C123" s="220"/>
      <c r="D123" s="221" t="s">
        <v>117</v>
      </c>
      <c r="E123" s="222" t="s">
        <v>19</v>
      </c>
      <c r="F123" s="223" t="s">
        <v>172</v>
      </c>
      <c r="G123" s="220"/>
      <c r="H123" s="222" t="s">
        <v>19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117</v>
      </c>
      <c r="AU123" s="229" t="s">
        <v>77</v>
      </c>
      <c r="AV123" s="13" t="s">
        <v>75</v>
      </c>
      <c r="AW123" s="13" t="s">
        <v>32</v>
      </c>
      <c r="AX123" s="13" t="s">
        <v>70</v>
      </c>
      <c r="AY123" s="229" t="s">
        <v>106</v>
      </c>
    </row>
    <row r="124" s="14" customFormat="1">
      <c r="A124" s="14"/>
      <c r="B124" s="230"/>
      <c r="C124" s="231"/>
      <c r="D124" s="221" t="s">
        <v>117</v>
      </c>
      <c r="E124" s="232" t="s">
        <v>19</v>
      </c>
      <c r="F124" s="233" t="s">
        <v>173</v>
      </c>
      <c r="G124" s="231"/>
      <c r="H124" s="234">
        <v>1405.4639999999999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117</v>
      </c>
      <c r="AU124" s="240" t="s">
        <v>77</v>
      </c>
      <c r="AV124" s="14" t="s">
        <v>77</v>
      </c>
      <c r="AW124" s="14" t="s">
        <v>32</v>
      </c>
      <c r="AX124" s="14" t="s">
        <v>70</v>
      </c>
      <c r="AY124" s="240" t="s">
        <v>106</v>
      </c>
    </row>
    <row r="125" s="15" customFormat="1">
      <c r="A125" s="15"/>
      <c r="B125" s="241"/>
      <c r="C125" s="242"/>
      <c r="D125" s="221" t="s">
        <v>117</v>
      </c>
      <c r="E125" s="243" t="s">
        <v>19</v>
      </c>
      <c r="F125" s="244" t="s">
        <v>120</v>
      </c>
      <c r="G125" s="242"/>
      <c r="H125" s="245">
        <v>1405.4639999999999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1" t="s">
        <v>117</v>
      </c>
      <c r="AU125" s="251" t="s">
        <v>77</v>
      </c>
      <c r="AV125" s="15" t="s">
        <v>113</v>
      </c>
      <c r="AW125" s="15" t="s">
        <v>32</v>
      </c>
      <c r="AX125" s="15" t="s">
        <v>75</v>
      </c>
      <c r="AY125" s="251" t="s">
        <v>106</v>
      </c>
    </row>
    <row r="126" s="2" customFormat="1" ht="16.5" customHeight="1">
      <c r="A126" s="40"/>
      <c r="B126" s="41"/>
      <c r="C126" s="200" t="s">
        <v>77</v>
      </c>
      <c r="D126" s="200" t="s">
        <v>109</v>
      </c>
      <c r="E126" s="201" t="s">
        <v>174</v>
      </c>
      <c r="F126" s="202" t="s">
        <v>175</v>
      </c>
      <c r="G126" s="203" t="s">
        <v>176</v>
      </c>
      <c r="H126" s="204">
        <v>18.48</v>
      </c>
      <c r="I126" s="205"/>
      <c r="J126" s="206">
        <f>ROUND(I126*H126,2)</f>
        <v>0</v>
      </c>
      <c r="K126" s="207"/>
      <c r="L126" s="46"/>
      <c r="M126" s="208" t="s">
        <v>19</v>
      </c>
      <c r="N126" s="209" t="s">
        <v>41</v>
      </c>
      <c r="O126" s="86"/>
      <c r="P126" s="210">
        <f>O126*H126</f>
        <v>0</v>
      </c>
      <c r="Q126" s="210">
        <v>0</v>
      </c>
      <c r="R126" s="210">
        <f>Q126*H126</f>
        <v>0</v>
      </c>
      <c r="S126" s="210">
        <v>1</v>
      </c>
      <c r="T126" s="211">
        <f>S126*H126</f>
        <v>18.48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2" t="s">
        <v>113</v>
      </c>
      <c r="AT126" s="212" t="s">
        <v>109</v>
      </c>
      <c r="AU126" s="212" t="s">
        <v>77</v>
      </c>
      <c r="AY126" s="19" t="s">
        <v>106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9" t="s">
        <v>75</v>
      </c>
      <c r="BK126" s="213">
        <f>ROUND(I126*H126,2)</f>
        <v>0</v>
      </c>
      <c r="BL126" s="19" t="s">
        <v>113</v>
      </c>
      <c r="BM126" s="212" t="s">
        <v>177</v>
      </c>
    </row>
    <row r="127" s="2" customFormat="1">
      <c r="A127" s="40"/>
      <c r="B127" s="41"/>
      <c r="C127" s="42"/>
      <c r="D127" s="214" t="s">
        <v>115</v>
      </c>
      <c r="E127" s="42"/>
      <c r="F127" s="215" t="s">
        <v>178</v>
      </c>
      <c r="G127" s="42"/>
      <c r="H127" s="42"/>
      <c r="I127" s="216"/>
      <c r="J127" s="42"/>
      <c r="K127" s="42"/>
      <c r="L127" s="46"/>
      <c r="M127" s="217"/>
      <c r="N127" s="218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115</v>
      </c>
      <c r="AU127" s="19" t="s">
        <v>77</v>
      </c>
    </row>
    <row r="128" s="13" customFormat="1">
      <c r="A128" s="13"/>
      <c r="B128" s="219"/>
      <c r="C128" s="220"/>
      <c r="D128" s="221" t="s">
        <v>117</v>
      </c>
      <c r="E128" s="222" t="s">
        <v>19</v>
      </c>
      <c r="F128" s="223" t="s">
        <v>179</v>
      </c>
      <c r="G128" s="220"/>
      <c r="H128" s="222" t="s">
        <v>19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117</v>
      </c>
      <c r="AU128" s="229" t="s">
        <v>77</v>
      </c>
      <c r="AV128" s="13" t="s">
        <v>75</v>
      </c>
      <c r="AW128" s="13" t="s">
        <v>32</v>
      </c>
      <c r="AX128" s="13" t="s">
        <v>70</v>
      </c>
      <c r="AY128" s="229" t="s">
        <v>106</v>
      </c>
    </row>
    <row r="129" s="14" customFormat="1">
      <c r="A129" s="14"/>
      <c r="B129" s="230"/>
      <c r="C129" s="231"/>
      <c r="D129" s="221" t="s">
        <v>117</v>
      </c>
      <c r="E129" s="232" t="s">
        <v>19</v>
      </c>
      <c r="F129" s="233" t="s">
        <v>180</v>
      </c>
      <c r="G129" s="231"/>
      <c r="H129" s="234">
        <v>18.48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117</v>
      </c>
      <c r="AU129" s="240" t="s">
        <v>77</v>
      </c>
      <c r="AV129" s="14" t="s">
        <v>77</v>
      </c>
      <c r="AW129" s="14" t="s">
        <v>32</v>
      </c>
      <c r="AX129" s="14" t="s">
        <v>70</v>
      </c>
      <c r="AY129" s="240" t="s">
        <v>106</v>
      </c>
    </row>
    <row r="130" s="15" customFormat="1">
      <c r="A130" s="15"/>
      <c r="B130" s="241"/>
      <c r="C130" s="242"/>
      <c r="D130" s="221" t="s">
        <v>117</v>
      </c>
      <c r="E130" s="243" t="s">
        <v>19</v>
      </c>
      <c r="F130" s="244" t="s">
        <v>120</v>
      </c>
      <c r="G130" s="242"/>
      <c r="H130" s="245">
        <v>18.48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1" t="s">
        <v>117</v>
      </c>
      <c r="AU130" s="251" t="s">
        <v>77</v>
      </c>
      <c r="AV130" s="15" t="s">
        <v>113</v>
      </c>
      <c r="AW130" s="15" t="s">
        <v>32</v>
      </c>
      <c r="AX130" s="15" t="s">
        <v>75</v>
      </c>
      <c r="AY130" s="251" t="s">
        <v>106</v>
      </c>
    </row>
    <row r="131" s="2" customFormat="1" ht="21.75" customHeight="1">
      <c r="A131" s="40"/>
      <c r="B131" s="41"/>
      <c r="C131" s="200" t="s">
        <v>181</v>
      </c>
      <c r="D131" s="200" t="s">
        <v>109</v>
      </c>
      <c r="E131" s="201" t="s">
        <v>182</v>
      </c>
      <c r="F131" s="202" t="s">
        <v>183</v>
      </c>
      <c r="G131" s="203" t="s">
        <v>184</v>
      </c>
      <c r="H131" s="204">
        <v>1</v>
      </c>
      <c r="I131" s="205"/>
      <c r="J131" s="206">
        <f>ROUND(I131*H131,2)</f>
        <v>0</v>
      </c>
      <c r="K131" s="207"/>
      <c r="L131" s="46"/>
      <c r="M131" s="208" t="s">
        <v>19</v>
      </c>
      <c r="N131" s="209" t="s">
        <v>41</v>
      </c>
      <c r="O131" s="86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2" t="s">
        <v>113</v>
      </c>
      <c r="AT131" s="212" t="s">
        <v>109</v>
      </c>
      <c r="AU131" s="212" t="s">
        <v>77</v>
      </c>
      <c r="AY131" s="19" t="s">
        <v>106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9" t="s">
        <v>75</v>
      </c>
      <c r="BK131" s="213">
        <f>ROUND(I131*H131,2)</f>
        <v>0</v>
      </c>
      <c r="BL131" s="19" t="s">
        <v>113</v>
      </c>
      <c r="BM131" s="212" t="s">
        <v>185</v>
      </c>
    </row>
    <row r="132" s="12" customFormat="1" ht="22.8" customHeight="1">
      <c r="A132" s="12"/>
      <c r="B132" s="184"/>
      <c r="C132" s="185"/>
      <c r="D132" s="186" t="s">
        <v>69</v>
      </c>
      <c r="E132" s="198" t="s">
        <v>186</v>
      </c>
      <c r="F132" s="198" t="s">
        <v>187</v>
      </c>
      <c r="G132" s="185"/>
      <c r="H132" s="185"/>
      <c r="I132" s="188"/>
      <c r="J132" s="199">
        <f>BK132</f>
        <v>0</v>
      </c>
      <c r="K132" s="185"/>
      <c r="L132" s="190"/>
      <c r="M132" s="191"/>
      <c r="N132" s="192"/>
      <c r="O132" s="192"/>
      <c r="P132" s="193">
        <f>SUM(P133:P142)</f>
        <v>0</v>
      </c>
      <c r="Q132" s="192"/>
      <c r="R132" s="193">
        <f>SUM(R133:R142)</f>
        <v>0</v>
      </c>
      <c r="S132" s="192"/>
      <c r="T132" s="194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5" t="s">
        <v>75</v>
      </c>
      <c r="AT132" s="196" t="s">
        <v>69</v>
      </c>
      <c r="AU132" s="196" t="s">
        <v>75</v>
      </c>
      <c r="AY132" s="195" t="s">
        <v>106</v>
      </c>
      <c r="BK132" s="197">
        <f>SUM(BK133:BK142)</f>
        <v>0</v>
      </c>
    </row>
    <row r="133" s="2" customFormat="1" ht="24.15" customHeight="1">
      <c r="A133" s="40"/>
      <c r="B133" s="41"/>
      <c r="C133" s="200" t="s">
        <v>146</v>
      </c>
      <c r="D133" s="200" t="s">
        <v>109</v>
      </c>
      <c r="E133" s="201" t="s">
        <v>188</v>
      </c>
      <c r="F133" s="202" t="s">
        <v>189</v>
      </c>
      <c r="G133" s="203" t="s">
        <v>176</v>
      </c>
      <c r="H133" s="204">
        <v>613.91999999999996</v>
      </c>
      <c r="I133" s="205"/>
      <c r="J133" s="206">
        <f>ROUND(I133*H133,2)</f>
        <v>0</v>
      </c>
      <c r="K133" s="207"/>
      <c r="L133" s="46"/>
      <c r="M133" s="208" t="s">
        <v>19</v>
      </c>
      <c r="N133" s="209" t="s">
        <v>41</v>
      </c>
      <c r="O133" s="86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2" t="s">
        <v>113</v>
      </c>
      <c r="AT133" s="212" t="s">
        <v>109</v>
      </c>
      <c r="AU133" s="212" t="s">
        <v>77</v>
      </c>
      <c r="AY133" s="19" t="s">
        <v>106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9" t="s">
        <v>75</v>
      </c>
      <c r="BK133" s="213">
        <f>ROUND(I133*H133,2)</f>
        <v>0</v>
      </c>
      <c r="BL133" s="19" t="s">
        <v>113</v>
      </c>
      <c r="BM133" s="212" t="s">
        <v>190</v>
      </c>
    </row>
    <row r="134" s="2" customFormat="1">
      <c r="A134" s="40"/>
      <c r="B134" s="41"/>
      <c r="C134" s="42"/>
      <c r="D134" s="214" t="s">
        <v>115</v>
      </c>
      <c r="E134" s="42"/>
      <c r="F134" s="215" t="s">
        <v>191</v>
      </c>
      <c r="G134" s="42"/>
      <c r="H134" s="42"/>
      <c r="I134" s="216"/>
      <c r="J134" s="42"/>
      <c r="K134" s="42"/>
      <c r="L134" s="46"/>
      <c r="M134" s="217"/>
      <c r="N134" s="218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115</v>
      </c>
      <c r="AU134" s="19" t="s">
        <v>77</v>
      </c>
    </row>
    <row r="135" s="2" customFormat="1" ht="21.75" customHeight="1">
      <c r="A135" s="40"/>
      <c r="B135" s="41"/>
      <c r="C135" s="200" t="s">
        <v>192</v>
      </c>
      <c r="D135" s="200" t="s">
        <v>109</v>
      </c>
      <c r="E135" s="201" t="s">
        <v>193</v>
      </c>
      <c r="F135" s="202" t="s">
        <v>194</v>
      </c>
      <c r="G135" s="203" t="s">
        <v>176</v>
      </c>
      <c r="H135" s="204">
        <v>613.91999999999996</v>
      </c>
      <c r="I135" s="205"/>
      <c r="J135" s="206">
        <f>ROUND(I135*H135,2)</f>
        <v>0</v>
      </c>
      <c r="K135" s="207"/>
      <c r="L135" s="46"/>
      <c r="M135" s="208" t="s">
        <v>19</v>
      </c>
      <c r="N135" s="209" t="s">
        <v>41</v>
      </c>
      <c r="O135" s="86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2" t="s">
        <v>113</v>
      </c>
      <c r="AT135" s="212" t="s">
        <v>109</v>
      </c>
      <c r="AU135" s="212" t="s">
        <v>77</v>
      </c>
      <c r="AY135" s="19" t="s">
        <v>106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9" t="s">
        <v>75</v>
      </c>
      <c r="BK135" s="213">
        <f>ROUND(I135*H135,2)</f>
        <v>0</v>
      </c>
      <c r="BL135" s="19" t="s">
        <v>113</v>
      </c>
      <c r="BM135" s="212" t="s">
        <v>195</v>
      </c>
    </row>
    <row r="136" s="2" customFormat="1">
      <c r="A136" s="40"/>
      <c r="B136" s="41"/>
      <c r="C136" s="42"/>
      <c r="D136" s="214" t="s">
        <v>115</v>
      </c>
      <c r="E136" s="42"/>
      <c r="F136" s="215" t="s">
        <v>196</v>
      </c>
      <c r="G136" s="42"/>
      <c r="H136" s="42"/>
      <c r="I136" s="216"/>
      <c r="J136" s="42"/>
      <c r="K136" s="42"/>
      <c r="L136" s="46"/>
      <c r="M136" s="217"/>
      <c r="N136" s="218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115</v>
      </c>
      <c r="AU136" s="19" t="s">
        <v>77</v>
      </c>
    </row>
    <row r="137" s="2" customFormat="1" ht="24.15" customHeight="1">
      <c r="A137" s="40"/>
      <c r="B137" s="41"/>
      <c r="C137" s="200" t="s">
        <v>197</v>
      </c>
      <c r="D137" s="200" t="s">
        <v>109</v>
      </c>
      <c r="E137" s="201" t="s">
        <v>198</v>
      </c>
      <c r="F137" s="202" t="s">
        <v>199</v>
      </c>
      <c r="G137" s="203" t="s">
        <v>176</v>
      </c>
      <c r="H137" s="204">
        <v>8594.8799999999992</v>
      </c>
      <c r="I137" s="205"/>
      <c r="J137" s="206">
        <f>ROUND(I137*H137,2)</f>
        <v>0</v>
      </c>
      <c r="K137" s="207"/>
      <c r="L137" s="46"/>
      <c r="M137" s="208" t="s">
        <v>19</v>
      </c>
      <c r="N137" s="209" t="s">
        <v>41</v>
      </c>
      <c r="O137" s="86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2" t="s">
        <v>113</v>
      </c>
      <c r="AT137" s="212" t="s">
        <v>109</v>
      </c>
      <c r="AU137" s="212" t="s">
        <v>77</v>
      </c>
      <c r="AY137" s="19" t="s">
        <v>106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9" t="s">
        <v>75</v>
      </c>
      <c r="BK137" s="213">
        <f>ROUND(I137*H137,2)</f>
        <v>0</v>
      </c>
      <c r="BL137" s="19" t="s">
        <v>113</v>
      </c>
      <c r="BM137" s="212" t="s">
        <v>200</v>
      </c>
    </row>
    <row r="138" s="2" customFormat="1">
      <c r="A138" s="40"/>
      <c r="B138" s="41"/>
      <c r="C138" s="42"/>
      <c r="D138" s="214" t="s">
        <v>115</v>
      </c>
      <c r="E138" s="42"/>
      <c r="F138" s="215" t="s">
        <v>201</v>
      </c>
      <c r="G138" s="42"/>
      <c r="H138" s="42"/>
      <c r="I138" s="216"/>
      <c r="J138" s="42"/>
      <c r="K138" s="42"/>
      <c r="L138" s="46"/>
      <c r="M138" s="217"/>
      <c r="N138" s="218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115</v>
      </c>
      <c r="AU138" s="19" t="s">
        <v>77</v>
      </c>
    </row>
    <row r="139" s="13" customFormat="1">
      <c r="A139" s="13"/>
      <c r="B139" s="219"/>
      <c r="C139" s="220"/>
      <c r="D139" s="221" t="s">
        <v>117</v>
      </c>
      <c r="E139" s="222" t="s">
        <v>19</v>
      </c>
      <c r="F139" s="223" t="s">
        <v>202</v>
      </c>
      <c r="G139" s="220"/>
      <c r="H139" s="222" t="s">
        <v>19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117</v>
      </c>
      <c r="AU139" s="229" t="s">
        <v>77</v>
      </c>
      <c r="AV139" s="13" t="s">
        <v>75</v>
      </c>
      <c r="AW139" s="13" t="s">
        <v>32</v>
      </c>
      <c r="AX139" s="13" t="s">
        <v>70</v>
      </c>
      <c r="AY139" s="229" t="s">
        <v>106</v>
      </c>
    </row>
    <row r="140" s="14" customFormat="1">
      <c r="A140" s="14"/>
      <c r="B140" s="230"/>
      <c r="C140" s="231"/>
      <c r="D140" s="221" t="s">
        <v>117</v>
      </c>
      <c r="E140" s="232" t="s">
        <v>19</v>
      </c>
      <c r="F140" s="233" t="s">
        <v>203</v>
      </c>
      <c r="G140" s="231"/>
      <c r="H140" s="234">
        <v>8594.8799999999992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0" t="s">
        <v>117</v>
      </c>
      <c r="AU140" s="240" t="s">
        <v>77</v>
      </c>
      <c r="AV140" s="14" t="s">
        <v>77</v>
      </c>
      <c r="AW140" s="14" t="s">
        <v>32</v>
      </c>
      <c r="AX140" s="14" t="s">
        <v>75</v>
      </c>
      <c r="AY140" s="240" t="s">
        <v>106</v>
      </c>
    </row>
    <row r="141" s="2" customFormat="1" ht="24.15" customHeight="1">
      <c r="A141" s="40"/>
      <c r="B141" s="41"/>
      <c r="C141" s="200" t="s">
        <v>8</v>
      </c>
      <c r="D141" s="200" t="s">
        <v>109</v>
      </c>
      <c r="E141" s="201" t="s">
        <v>204</v>
      </c>
      <c r="F141" s="202" t="s">
        <v>205</v>
      </c>
      <c r="G141" s="203" t="s">
        <v>176</v>
      </c>
      <c r="H141" s="204">
        <v>613.91999999999996</v>
      </c>
      <c r="I141" s="205"/>
      <c r="J141" s="206">
        <f>ROUND(I141*H141,2)</f>
        <v>0</v>
      </c>
      <c r="K141" s="207"/>
      <c r="L141" s="46"/>
      <c r="M141" s="208" t="s">
        <v>19</v>
      </c>
      <c r="N141" s="209" t="s">
        <v>41</v>
      </c>
      <c r="O141" s="86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2" t="s">
        <v>113</v>
      </c>
      <c r="AT141" s="212" t="s">
        <v>109</v>
      </c>
      <c r="AU141" s="212" t="s">
        <v>77</v>
      </c>
      <c r="AY141" s="19" t="s">
        <v>106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9" t="s">
        <v>75</v>
      </c>
      <c r="BK141" s="213">
        <f>ROUND(I141*H141,2)</f>
        <v>0</v>
      </c>
      <c r="BL141" s="19" t="s">
        <v>113</v>
      </c>
      <c r="BM141" s="212" t="s">
        <v>206</v>
      </c>
    </row>
    <row r="142" s="2" customFormat="1">
      <c r="A142" s="40"/>
      <c r="B142" s="41"/>
      <c r="C142" s="42"/>
      <c r="D142" s="214" t="s">
        <v>115</v>
      </c>
      <c r="E142" s="42"/>
      <c r="F142" s="215" t="s">
        <v>207</v>
      </c>
      <c r="G142" s="42"/>
      <c r="H142" s="42"/>
      <c r="I142" s="216"/>
      <c r="J142" s="42"/>
      <c r="K142" s="42"/>
      <c r="L142" s="46"/>
      <c r="M142" s="217"/>
      <c r="N142" s="218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115</v>
      </c>
      <c r="AU142" s="19" t="s">
        <v>77</v>
      </c>
    </row>
    <row r="143" s="12" customFormat="1" ht="25.92" customHeight="1">
      <c r="A143" s="12"/>
      <c r="B143" s="184"/>
      <c r="C143" s="185"/>
      <c r="D143" s="186" t="s">
        <v>69</v>
      </c>
      <c r="E143" s="187" t="s">
        <v>208</v>
      </c>
      <c r="F143" s="187" t="s">
        <v>209</v>
      </c>
      <c r="G143" s="185"/>
      <c r="H143" s="185"/>
      <c r="I143" s="188"/>
      <c r="J143" s="189">
        <f>BK143</f>
        <v>0</v>
      </c>
      <c r="K143" s="185"/>
      <c r="L143" s="190"/>
      <c r="M143" s="191"/>
      <c r="N143" s="192"/>
      <c r="O143" s="192"/>
      <c r="P143" s="193">
        <f>P144+P147+P150</f>
        <v>0</v>
      </c>
      <c r="Q143" s="192"/>
      <c r="R143" s="193">
        <f>R144+R147+R150</f>
        <v>0</v>
      </c>
      <c r="S143" s="192"/>
      <c r="T143" s="194">
        <f>T144+T147+T150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5" t="s">
        <v>167</v>
      </c>
      <c r="AT143" s="196" t="s">
        <v>69</v>
      </c>
      <c r="AU143" s="196" t="s">
        <v>70</v>
      </c>
      <c r="AY143" s="195" t="s">
        <v>106</v>
      </c>
      <c r="BK143" s="197">
        <f>BK144+BK147+BK150</f>
        <v>0</v>
      </c>
    </row>
    <row r="144" s="12" customFormat="1" ht="22.8" customHeight="1">
      <c r="A144" s="12"/>
      <c r="B144" s="184"/>
      <c r="C144" s="185"/>
      <c r="D144" s="186" t="s">
        <v>69</v>
      </c>
      <c r="E144" s="198" t="s">
        <v>210</v>
      </c>
      <c r="F144" s="198" t="s">
        <v>211</v>
      </c>
      <c r="G144" s="185"/>
      <c r="H144" s="185"/>
      <c r="I144" s="188"/>
      <c r="J144" s="199">
        <f>BK144</f>
        <v>0</v>
      </c>
      <c r="K144" s="185"/>
      <c r="L144" s="190"/>
      <c r="M144" s="191"/>
      <c r="N144" s="192"/>
      <c r="O144" s="192"/>
      <c r="P144" s="193">
        <f>SUM(P145:P146)</f>
        <v>0</v>
      </c>
      <c r="Q144" s="192"/>
      <c r="R144" s="193">
        <f>SUM(R145:R146)</f>
        <v>0</v>
      </c>
      <c r="S144" s="192"/>
      <c r="T144" s="19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5" t="s">
        <v>167</v>
      </c>
      <c r="AT144" s="196" t="s">
        <v>69</v>
      </c>
      <c r="AU144" s="196" t="s">
        <v>75</v>
      </c>
      <c r="AY144" s="195" t="s">
        <v>106</v>
      </c>
      <c r="BK144" s="197">
        <f>SUM(BK145:BK146)</f>
        <v>0</v>
      </c>
    </row>
    <row r="145" s="2" customFormat="1" ht="16.5" customHeight="1">
      <c r="A145" s="40"/>
      <c r="B145" s="41"/>
      <c r="C145" s="200" t="s">
        <v>212</v>
      </c>
      <c r="D145" s="200" t="s">
        <v>109</v>
      </c>
      <c r="E145" s="201" t="s">
        <v>213</v>
      </c>
      <c r="F145" s="202" t="s">
        <v>211</v>
      </c>
      <c r="G145" s="203" t="s">
        <v>184</v>
      </c>
      <c r="H145" s="204">
        <v>1</v>
      </c>
      <c r="I145" s="205"/>
      <c r="J145" s="206">
        <f>ROUND(I145*H145,2)</f>
        <v>0</v>
      </c>
      <c r="K145" s="207"/>
      <c r="L145" s="46"/>
      <c r="M145" s="208" t="s">
        <v>19</v>
      </c>
      <c r="N145" s="209" t="s">
        <v>41</v>
      </c>
      <c r="O145" s="86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2" t="s">
        <v>214</v>
      </c>
      <c r="AT145" s="212" t="s">
        <v>109</v>
      </c>
      <c r="AU145" s="212" t="s">
        <v>77</v>
      </c>
      <c r="AY145" s="19" t="s">
        <v>106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9" t="s">
        <v>75</v>
      </c>
      <c r="BK145" s="213">
        <f>ROUND(I145*H145,2)</f>
        <v>0</v>
      </c>
      <c r="BL145" s="19" t="s">
        <v>214</v>
      </c>
      <c r="BM145" s="212" t="s">
        <v>215</v>
      </c>
    </row>
    <row r="146" s="2" customFormat="1">
      <c r="A146" s="40"/>
      <c r="B146" s="41"/>
      <c r="C146" s="42"/>
      <c r="D146" s="214" t="s">
        <v>115</v>
      </c>
      <c r="E146" s="42"/>
      <c r="F146" s="215" t="s">
        <v>216</v>
      </c>
      <c r="G146" s="42"/>
      <c r="H146" s="42"/>
      <c r="I146" s="216"/>
      <c r="J146" s="42"/>
      <c r="K146" s="42"/>
      <c r="L146" s="46"/>
      <c r="M146" s="217"/>
      <c r="N146" s="218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115</v>
      </c>
      <c r="AU146" s="19" t="s">
        <v>77</v>
      </c>
    </row>
    <row r="147" s="12" customFormat="1" ht="22.8" customHeight="1">
      <c r="A147" s="12"/>
      <c r="B147" s="184"/>
      <c r="C147" s="185"/>
      <c r="D147" s="186" t="s">
        <v>69</v>
      </c>
      <c r="E147" s="198" t="s">
        <v>217</v>
      </c>
      <c r="F147" s="198" t="s">
        <v>218</v>
      </c>
      <c r="G147" s="185"/>
      <c r="H147" s="185"/>
      <c r="I147" s="188"/>
      <c r="J147" s="199">
        <f>BK147</f>
        <v>0</v>
      </c>
      <c r="K147" s="185"/>
      <c r="L147" s="190"/>
      <c r="M147" s="191"/>
      <c r="N147" s="192"/>
      <c r="O147" s="192"/>
      <c r="P147" s="193">
        <f>SUM(P148:P149)</f>
        <v>0</v>
      </c>
      <c r="Q147" s="192"/>
      <c r="R147" s="193">
        <f>SUM(R148:R149)</f>
        <v>0</v>
      </c>
      <c r="S147" s="192"/>
      <c r="T147" s="194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5" t="s">
        <v>167</v>
      </c>
      <c r="AT147" s="196" t="s">
        <v>69</v>
      </c>
      <c r="AU147" s="196" t="s">
        <v>75</v>
      </c>
      <c r="AY147" s="195" t="s">
        <v>106</v>
      </c>
      <c r="BK147" s="197">
        <f>SUM(BK148:BK149)</f>
        <v>0</v>
      </c>
    </row>
    <row r="148" s="2" customFormat="1" ht="16.5" customHeight="1">
      <c r="A148" s="40"/>
      <c r="B148" s="41"/>
      <c r="C148" s="200" t="s">
        <v>219</v>
      </c>
      <c r="D148" s="200" t="s">
        <v>109</v>
      </c>
      <c r="E148" s="201" t="s">
        <v>220</v>
      </c>
      <c r="F148" s="202" t="s">
        <v>218</v>
      </c>
      <c r="G148" s="203" t="s">
        <v>184</v>
      </c>
      <c r="H148" s="204">
        <v>1</v>
      </c>
      <c r="I148" s="205"/>
      <c r="J148" s="206">
        <f>ROUND(I148*H148,2)</f>
        <v>0</v>
      </c>
      <c r="K148" s="207"/>
      <c r="L148" s="46"/>
      <c r="M148" s="208" t="s">
        <v>19</v>
      </c>
      <c r="N148" s="209" t="s">
        <v>41</v>
      </c>
      <c r="O148" s="86"/>
      <c r="P148" s="210">
        <f>O148*H148</f>
        <v>0</v>
      </c>
      <c r="Q148" s="210">
        <v>0</v>
      </c>
      <c r="R148" s="210">
        <f>Q148*H148</f>
        <v>0</v>
      </c>
      <c r="S148" s="210">
        <v>0</v>
      </c>
      <c r="T148" s="211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2" t="s">
        <v>214</v>
      </c>
      <c r="AT148" s="212" t="s">
        <v>109</v>
      </c>
      <c r="AU148" s="212" t="s">
        <v>77</v>
      </c>
      <c r="AY148" s="19" t="s">
        <v>106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9" t="s">
        <v>75</v>
      </c>
      <c r="BK148" s="213">
        <f>ROUND(I148*H148,2)</f>
        <v>0</v>
      </c>
      <c r="BL148" s="19" t="s">
        <v>214</v>
      </c>
      <c r="BM148" s="212" t="s">
        <v>221</v>
      </c>
    </row>
    <row r="149" s="2" customFormat="1">
      <c r="A149" s="40"/>
      <c r="B149" s="41"/>
      <c r="C149" s="42"/>
      <c r="D149" s="214" t="s">
        <v>115</v>
      </c>
      <c r="E149" s="42"/>
      <c r="F149" s="215" t="s">
        <v>222</v>
      </c>
      <c r="G149" s="42"/>
      <c r="H149" s="42"/>
      <c r="I149" s="216"/>
      <c r="J149" s="42"/>
      <c r="K149" s="42"/>
      <c r="L149" s="46"/>
      <c r="M149" s="217"/>
      <c r="N149" s="218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115</v>
      </c>
      <c r="AU149" s="19" t="s">
        <v>77</v>
      </c>
    </row>
    <row r="150" s="12" customFormat="1" ht="22.8" customHeight="1">
      <c r="A150" s="12"/>
      <c r="B150" s="184"/>
      <c r="C150" s="185"/>
      <c r="D150" s="186" t="s">
        <v>69</v>
      </c>
      <c r="E150" s="198" t="s">
        <v>223</v>
      </c>
      <c r="F150" s="198" t="s">
        <v>224</v>
      </c>
      <c r="G150" s="185"/>
      <c r="H150" s="185"/>
      <c r="I150" s="188"/>
      <c r="J150" s="199">
        <f>BK150</f>
        <v>0</v>
      </c>
      <c r="K150" s="185"/>
      <c r="L150" s="190"/>
      <c r="M150" s="191"/>
      <c r="N150" s="192"/>
      <c r="O150" s="192"/>
      <c r="P150" s="193">
        <f>SUM(P151:P152)</f>
        <v>0</v>
      </c>
      <c r="Q150" s="192"/>
      <c r="R150" s="193">
        <f>SUM(R151:R152)</f>
        <v>0</v>
      </c>
      <c r="S150" s="192"/>
      <c r="T150" s="194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5" t="s">
        <v>167</v>
      </c>
      <c r="AT150" s="196" t="s">
        <v>69</v>
      </c>
      <c r="AU150" s="196" t="s">
        <v>75</v>
      </c>
      <c r="AY150" s="195" t="s">
        <v>106</v>
      </c>
      <c r="BK150" s="197">
        <f>SUM(BK151:BK152)</f>
        <v>0</v>
      </c>
    </row>
    <row r="151" s="2" customFormat="1" ht="16.5" customHeight="1">
      <c r="A151" s="40"/>
      <c r="B151" s="41"/>
      <c r="C151" s="200" t="s">
        <v>225</v>
      </c>
      <c r="D151" s="200" t="s">
        <v>109</v>
      </c>
      <c r="E151" s="201" t="s">
        <v>226</v>
      </c>
      <c r="F151" s="202" t="s">
        <v>224</v>
      </c>
      <c r="G151" s="203" t="s">
        <v>184</v>
      </c>
      <c r="H151" s="204">
        <v>1</v>
      </c>
      <c r="I151" s="205"/>
      <c r="J151" s="206">
        <f>ROUND(I151*H151,2)</f>
        <v>0</v>
      </c>
      <c r="K151" s="207"/>
      <c r="L151" s="46"/>
      <c r="M151" s="208" t="s">
        <v>19</v>
      </c>
      <c r="N151" s="209" t="s">
        <v>41</v>
      </c>
      <c r="O151" s="86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2" t="s">
        <v>214</v>
      </c>
      <c r="AT151" s="212" t="s">
        <v>109</v>
      </c>
      <c r="AU151" s="212" t="s">
        <v>77</v>
      </c>
      <c r="AY151" s="19" t="s">
        <v>106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9" t="s">
        <v>75</v>
      </c>
      <c r="BK151" s="213">
        <f>ROUND(I151*H151,2)</f>
        <v>0</v>
      </c>
      <c r="BL151" s="19" t="s">
        <v>214</v>
      </c>
      <c r="BM151" s="212" t="s">
        <v>227</v>
      </c>
    </row>
    <row r="152" s="2" customFormat="1">
      <c r="A152" s="40"/>
      <c r="B152" s="41"/>
      <c r="C152" s="42"/>
      <c r="D152" s="214" t="s">
        <v>115</v>
      </c>
      <c r="E152" s="42"/>
      <c r="F152" s="215" t="s">
        <v>228</v>
      </c>
      <c r="G152" s="42"/>
      <c r="H152" s="42"/>
      <c r="I152" s="216"/>
      <c r="J152" s="42"/>
      <c r="K152" s="42"/>
      <c r="L152" s="46"/>
      <c r="M152" s="252"/>
      <c r="N152" s="253"/>
      <c r="O152" s="254"/>
      <c r="P152" s="254"/>
      <c r="Q152" s="254"/>
      <c r="R152" s="254"/>
      <c r="S152" s="254"/>
      <c r="T152" s="255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115</v>
      </c>
      <c r="AU152" s="19" t="s">
        <v>77</v>
      </c>
    </row>
    <row r="153" s="2" customFormat="1" ht="6.96" customHeight="1">
      <c r="A153" s="40"/>
      <c r="B153" s="61"/>
      <c r="C153" s="62"/>
      <c r="D153" s="62"/>
      <c r="E153" s="62"/>
      <c r="F153" s="62"/>
      <c r="G153" s="62"/>
      <c r="H153" s="62"/>
      <c r="I153" s="62"/>
      <c r="J153" s="62"/>
      <c r="K153" s="62"/>
      <c r="L153" s="46"/>
      <c r="M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</sheetData>
  <sheetProtection sheet="1" autoFilter="0" formatColumns="0" formatRows="0" objects="1" scenarios="1" spinCount="100000" saltValue="B/qW/PHoPVFLuEsz1ycLwVKYsry146Rbs6XzWVz3ctRx3SBwu8cfaAgdFcwbFuu2RX3ajmkC34eMUfy5woaBRg==" hashValue="VU1znN1ttzI2ThCT/kBdPDjppNv9YOtSi2yyCRf7z5LOIkXHqwIPDKC2+SoxIcQQM9q/pYhSxtyCX1F9mwAbXQ==" algorithmName="SHA-512" password="CC35"/>
  <autoFilter ref="C80:K152"/>
  <mergeCells count="6">
    <mergeCell ref="E7:H7"/>
    <mergeCell ref="E16:H16"/>
    <mergeCell ref="E25:H25"/>
    <mergeCell ref="E46:H46"/>
    <mergeCell ref="E73:H73"/>
    <mergeCell ref="L2:V2"/>
  </mergeCells>
  <hyperlinks>
    <hyperlink ref="F85" r:id="rId1" display="https://podminky.urs.cz/item/CS_URS_2024_02/122251102"/>
    <hyperlink ref="F90" r:id="rId2" display="https://podminky.urs.cz/item/CS_URS_2024_02/162251102"/>
    <hyperlink ref="F95" r:id="rId3" display="https://podminky.urs.cz/item/CS_URS_2024_02/167151101"/>
    <hyperlink ref="F97" r:id="rId4" display="https://podminky.urs.cz/item/CS_URS_2024_02/174151101"/>
    <hyperlink ref="F102" r:id="rId5" display="https://podminky.urs.cz/item/CS_URS_2024_02/181951111"/>
    <hyperlink ref="F108" r:id="rId6" display="https://podminky.urs.cz/item/CS_URS_2024_02/961055111"/>
    <hyperlink ref="F117" r:id="rId7" display="https://podminky.urs.cz/item/CS_URS_2024_02/965042241"/>
    <hyperlink ref="F122" r:id="rId8" display="https://podminky.urs.cz/item/CS_URS_2024_02/981131712"/>
    <hyperlink ref="F127" r:id="rId9" display="https://podminky.urs.cz/item/CS_URS_2024_02/981332111"/>
    <hyperlink ref="F134" r:id="rId10" display="https://podminky.urs.cz/item/CS_URS_2024_02/997013111"/>
    <hyperlink ref="F136" r:id="rId11" display="https://podminky.urs.cz/item/CS_URS_2024_02/997013501"/>
    <hyperlink ref="F138" r:id="rId12" display="https://podminky.urs.cz/item/CS_URS_2024_02/997013509"/>
    <hyperlink ref="F142" r:id="rId13" display="https://podminky.urs.cz/item/CS_URS_2024_02/997013871"/>
    <hyperlink ref="F146" r:id="rId14" display="https://podminky.urs.cz/item/CS_URS_2024_02/030001000"/>
    <hyperlink ref="F149" r:id="rId15" display="https://podminky.urs.cz/item/CS_URS_2024_02/050001000"/>
    <hyperlink ref="F152" r:id="rId16" display="https://podminky.urs.cz/item/CS_URS_2024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6" customFormat="1" ht="45" customHeight="1">
      <c r="B3" s="260"/>
      <c r="C3" s="261" t="s">
        <v>229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230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231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232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233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234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235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236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237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238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239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74</v>
      </c>
      <c r="F18" s="267" t="s">
        <v>240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241</v>
      </c>
      <c r="F19" s="267" t="s">
        <v>242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243</v>
      </c>
      <c r="F20" s="267" t="s">
        <v>244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245</v>
      </c>
      <c r="F21" s="267" t="s">
        <v>246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247</v>
      </c>
      <c r="F22" s="267" t="s">
        <v>248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249</v>
      </c>
      <c r="F23" s="267" t="s">
        <v>250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251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252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253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254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255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256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257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258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259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92</v>
      </c>
      <c r="F36" s="267"/>
      <c r="G36" s="267" t="s">
        <v>260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261</v>
      </c>
      <c r="F37" s="267"/>
      <c r="G37" s="267" t="s">
        <v>262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51</v>
      </c>
      <c r="F38" s="267"/>
      <c r="G38" s="267" t="s">
        <v>263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52</v>
      </c>
      <c r="F39" s="267"/>
      <c r="G39" s="267" t="s">
        <v>264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93</v>
      </c>
      <c r="F40" s="267"/>
      <c r="G40" s="267" t="s">
        <v>265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94</v>
      </c>
      <c r="F41" s="267"/>
      <c r="G41" s="267" t="s">
        <v>266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267</v>
      </c>
      <c r="F42" s="267"/>
      <c r="G42" s="267" t="s">
        <v>268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269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270</v>
      </c>
      <c r="F44" s="267"/>
      <c r="G44" s="267" t="s">
        <v>271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96</v>
      </c>
      <c r="F45" s="267"/>
      <c r="G45" s="267" t="s">
        <v>272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273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274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275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276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277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278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279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280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281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282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283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284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285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286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287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288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289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290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291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292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293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294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295</v>
      </c>
      <c r="D76" s="285"/>
      <c r="E76" s="285"/>
      <c r="F76" s="285" t="s">
        <v>296</v>
      </c>
      <c r="G76" s="286"/>
      <c r="H76" s="285" t="s">
        <v>52</v>
      </c>
      <c r="I76" s="285" t="s">
        <v>55</v>
      </c>
      <c r="J76" s="285" t="s">
        <v>297</v>
      </c>
      <c r="K76" s="284"/>
    </row>
    <row r="77" s="1" customFormat="1" ht="17.25" customHeight="1">
      <c r="B77" s="282"/>
      <c r="C77" s="287" t="s">
        <v>298</v>
      </c>
      <c r="D77" s="287"/>
      <c r="E77" s="287"/>
      <c r="F77" s="288" t="s">
        <v>299</v>
      </c>
      <c r="G77" s="289"/>
      <c r="H77" s="287"/>
      <c r="I77" s="287"/>
      <c r="J77" s="287" t="s">
        <v>300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51</v>
      </c>
      <c r="D79" s="292"/>
      <c r="E79" s="292"/>
      <c r="F79" s="293" t="s">
        <v>301</v>
      </c>
      <c r="G79" s="294"/>
      <c r="H79" s="270" t="s">
        <v>302</v>
      </c>
      <c r="I79" s="270" t="s">
        <v>303</v>
      </c>
      <c r="J79" s="270">
        <v>20</v>
      </c>
      <c r="K79" s="284"/>
    </row>
    <row r="80" s="1" customFormat="1" ht="15" customHeight="1">
      <c r="B80" s="282"/>
      <c r="C80" s="270" t="s">
        <v>304</v>
      </c>
      <c r="D80" s="270"/>
      <c r="E80" s="270"/>
      <c r="F80" s="293" t="s">
        <v>301</v>
      </c>
      <c r="G80" s="294"/>
      <c r="H80" s="270" t="s">
        <v>305</v>
      </c>
      <c r="I80" s="270" t="s">
        <v>303</v>
      </c>
      <c r="J80" s="270">
        <v>120</v>
      </c>
      <c r="K80" s="284"/>
    </row>
    <row r="81" s="1" customFormat="1" ht="15" customHeight="1">
      <c r="B81" s="295"/>
      <c r="C81" s="270" t="s">
        <v>306</v>
      </c>
      <c r="D81" s="270"/>
      <c r="E81" s="270"/>
      <c r="F81" s="293" t="s">
        <v>307</v>
      </c>
      <c r="G81" s="294"/>
      <c r="H81" s="270" t="s">
        <v>308</v>
      </c>
      <c r="I81" s="270" t="s">
        <v>303</v>
      </c>
      <c r="J81" s="270">
        <v>50</v>
      </c>
      <c r="K81" s="284"/>
    </row>
    <row r="82" s="1" customFormat="1" ht="15" customHeight="1">
      <c r="B82" s="295"/>
      <c r="C82" s="270" t="s">
        <v>309</v>
      </c>
      <c r="D82" s="270"/>
      <c r="E82" s="270"/>
      <c r="F82" s="293" t="s">
        <v>301</v>
      </c>
      <c r="G82" s="294"/>
      <c r="H82" s="270" t="s">
        <v>310</v>
      </c>
      <c r="I82" s="270" t="s">
        <v>311</v>
      </c>
      <c r="J82" s="270"/>
      <c r="K82" s="284"/>
    </row>
    <row r="83" s="1" customFormat="1" ht="15" customHeight="1">
      <c r="B83" s="295"/>
      <c r="C83" s="296" t="s">
        <v>312</v>
      </c>
      <c r="D83" s="296"/>
      <c r="E83" s="296"/>
      <c r="F83" s="297" t="s">
        <v>307</v>
      </c>
      <c r="G83" s="296"/>
      <c r="H83" s="296" t="s">
        <v>313</v>
      </c>
      <c r="I83" s="296" t="s">
        <v>303</v>
      </c>
      <c r="J83" s="296">
        <v>15</v>
      </c>
      <c r="K83" s="284"/>
    </row>
    <row r="84" s="1" customFormat="1" ht="15" customHeight="1">
      <c r="B84" s="295"/>
      <c r="C84" s="296" t="s">
        <v>314</v>
      </c>
      <c r="D84" s="296"/>
      <c r="E84" s="296"/>
      <c r="F84" s="297" t="s">
        <v>307</v>
      </c>
      <c r="G84" s="296"/>
      <c r="H84" s="296" t="s">
        <v>315</v>
      </c>
      <c r="I84" s="296" t="s">
        <v>303</v>
      </c>
      <c r="J84" s="296">
        <v>15</v>
      </c>
      <c r="K84" s="284"/>
    </row>
    <row r="85" s="1" customFormat="1" ht="15" customHeight="1">
      <c r="B85" s="295"/>
      <c r="C85" s="296" t="s">
        <v>316</v>
      </c>
      <c r="D85" s="296"/>
      <c r="E85" s="296"/>
      <c r="F85" s="297" t="s">
        <v>307</v>
      </c>
      <c r="G85" s="296"/>
      <c r="H85" s="296" t="s">
        <v>317</v>
      </c>
      <c r="I85" s="296" t="s">
        <v>303</v>
      </c>
      <c r="J85" s="296">
        <v>20</v>
      </c>
      <c r="K85" s="284"/>
    </row>
    <row r="86" s="1" customFormat="1" ht="15" customHeight="1">
      <c r="B86" s="295"/>
      <c r="C86" s="296" t="s">
        <v>318</v>
      </c>
      <c r="D86" s="296"/>
      <c r="E86" s="296"/>
      <c r="F86" s="297" t="s">
        <v>307</v>
      </c>
      <c r="G86" s="296"/>
      <c r="H86" s="296" t="s">
        <v>319</v>
      </c>
      <c r="I86" s="296" t="s">
        <v>303</v>
      </c>
      <c r="J86" s="296">
        <v>20</v>
      </c>
      <c r="K86" s="284"/>
    </row>
    <row r="87" s="1" customFormat="1" ht="15" customHeight="1">
      <c r="B87" s="295"/>
      <c r="C87" s="270" t="s">
        <v>320</v>
      </c>
      <c r="D87" s="270"/>
      <c r="E87" s="270"/>
      <c r="F87" s="293" t="s">
        <v>307</v>
      </c>
      <c r="G87" s="294"/>
      <c r="H87" s="270" t="s">
        <v>321</v>
      </c>
      <c r="I87" s="270" t="s">
        <v>303</v>
      </c>
      <c r="J87" s="270">
        <v>50</v>
      </c>
      <c r="K87" s="284"/>
    </row>
    <row r="88" s="1" customFormat="1" ht="15" customHeight="1">
      <c r="B88" s="295"/>
      <c r="C88" s="270" t="s">
        <v>322</v>
      </c>
      <c r="D88" s="270"/>
      <c r="E88" s="270"/>
      <c r="F88" s="293" t="s">
        <v>307</v>
      </c>
      <c r="G88" s="294"/>
      <c r="H88" s="270" t="s">
        <v>323</v>
      </c>
      <c r="I88" s="270" t="s">
        <v>303</v>
      </c>
      <c r="J88" s="270">
        <v>20</v>
      </c>
      <c r="K88" s="284"/>
    </row>
    <row r="89" s="1" customFormat="1" ht="15" customHeight="1">
      <c r="B89" s="295"/>
      <c r="C89" s="270" t="s">
        <v>324</v>
      </c>
      <c r="D89" s="270"/>
      <c r="E89" s="270"/>
      <c r="F89" s="293" t="s">
        <v>307</v>
      </c>
      <c r="G89" s="294"/>
      <c r="H89" s="270" t="s">
        <v>325</v>
      </c>
      <c r="I89" s="270" t="s">
        <v>303</v>
      </c>
      <c r="J89" s="270">
        <v>20</v>
      </c>
      <c r="K89" s="284"/>
    </row>
    <row r="90" s="1" customFormat="1" ht="15" customHeight="1">
      <c r="B90" s="295"/>
      <c r="C90" s="270" t="s">
        <v>326</v>
      </c>
      <c r="D90" s="270"/>
      <c r="E90" s="270"/>
      <c r="F90" s="293" t="s">
        <v>307</v>
      </c>
      <c r="G90" s="294"/>
      <c r="H90" s="270" t="s">
        <v>327</v>
      </c>
      <c r="I90" s="270" t="s">
        <v>303</v>
      </c>
      <c r="J90" s="270">
        <v>50</v>
      </c>
      <c r="K90" s="284"/>
    </row>
    <row r="91" s="1" customFormat="1" ht="15" customHeight="1">
      <c r="B91" s="295"/>
      <c r="C91" s="270" t="s">
        <v>328</v>
      </c>
      <c r="D91" s="270"/>
      <c r="E91" s="270"/>
      <c r="F91" s="293" t="s">
        <v>307</v>
      </c>
      <c r="G91" s="294"/>
      <c r="H91" s="270" t="s">
        <v>328</v>
      </c>
      <c r="I91" s="270" t="s">
        <v>303</v>
      </c>
      <c r="J91" s="270">
        <v>50</v>
      </c>
      <c r="K91" s="284"/>
    </row>
    <row r="92" s="1" customFormat="1" ht="15" customHeight="1">
      <c r="B92" s="295"/>
      <c r="C92" s="270" t="s">
        <v>329</v>
      </c>
      <c r="D92" s="270"/>
      <c r="E92" s="270"/>
      <c r="F92" s="293" t="s">
        <v>307</v>
      </c>
      <c r="G92" s="294"/>
      <c r="H92" s="270" t="s">
        <v>330</v>
      </c>
      <c r="I92" s="270" t="s">
        <v>303</v>
      </c>
      <c r="J92" s="270">
        <v>255</v>
      </c>
      <c r="K92" s="284"/>
    </row>
    <row r="93" s="1" customFormat="1" ht="15" customHeight="1">
      <c r="B93" s="295"/>
      <c r="C93" s="270" t="s">
        <v>331</v>
      </c>
      <c r="D93" s="270"/>
      <c r="E93" s="270"/>
      <c r="F93" s="293" t="s">
        <v>301</v>
      </c>
      <c r="G93" s="294"/>
      <c r="H93" s="270" t="s">
        <v>332</v>
      </c>
      <c r="I93" s="270" t="s">
        <v>333</v>
      </c>
      <c r="J93" s="270"/>
      <c r="K93" s="284"/>
    </row>
    <row r="94" s="1" customFormat="1" ht="15" customHeight="1">
      <c r="B94" s="295"/>
      <c r="C94" s="270" t="s">
        <v>334</v>
      </c>
      <c r="D94" s="270"/>
      <c r="E94" s="270"/>
      <c r="F94" s="293" t="s">
        <v>301</v>
      </c>
      <c r="G94" s="294"/>
      <c r="H94" s="270" t="s">
        <v>335</v>
      </c>
      <c r="I94" s="270" t="s">
        <v>336</v>
      </c>
      <c r="J94" s="270"/>
      <c r="K94" s="284"/>
    </row>
    <row r="95" s="1" customFormat="1" ht="15" customHeight="1">
      <c r="B95" s="295"/>
      <c r="C95" s="270" t="s">
        <v>337</v>
      </c>
      <c r="D95" s="270"/>
      <c r="E95" s="270"/>
      <c r="F95" s="293" t="s">
        <v>301</v>
      </c>
      <c r="G95" s="294"/>
      <c r="H95" s="270" t="s">
        <v>337</v>
      </c>
      <c r="I95" s="270" t="s">
        <v>336</v>
      </c>
      <c r="J95" s="270"/>
      <c r="K95" s="284"/>
    </row>
    <row r="96" s="1" customFormat="1" ht="15" customHeight="1">
      <c r="B96" s="295"/>
      <c r="C96" s="270" t="s">
        <v>36</v>
      </c>
      <c r="D96" s="270"/>
      <c r="E96" s="270"/>
      <c r="F96" s="293" t="s">
        <v>301</v>
      </c>
      <c r="G96" s="294"/>
      <c r="H96" s="270" t="s">
        <v>338</v>
      </c>
      <c r="I96" s="270" t="s">
        <v>336</v>
      </c>
      <c r="J96" s="270"/>
      <c r="K96" s="284"/>
    </row>
    <row r="97" s="1" customFormat="1" ht="15" customHeight="1">
      <c r="B97" s="295"/>
      <c r="C97" s="270" t="s">
        <v>46</v>
      </c>
      <c r="D97" s="270"/>
      <c r="E97" s="270"/>
      <c r="F97" s="293" t="s">
        <v>301</v>
      </c>
      <c r="G97" s="294"/>
      <c r="H97" s="270" t="s">
        <v>339</v>
      </c>
      <c r="I97" s="270" t="s">
        <v>336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340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295</v>
      </c>
      <c r="D103" s="285"/>
      <c r="E103" s="285"/>
      <c r="F103" s="285" t="s">
        <v>296</v>
      </c>
      <c r="G103" s="286"/>
      <c r="H103" s="285" t="s">
        <v>52</v>
      </c>
      <c r="I103" s="285" t="s">
        <v>55</v>
      </c>
      <c r="J103" s="285" t="s">
        <v>297</v>
      </c>
      <c r="K103" s="284"/>
    </row>
    <row r="104" s="1" customFormat="1" ht="17.25" customHeight="1">
      <c r="B104" s="282"/>
      <c r="C104" s="287" t="s">
        <v>298</v>
      </c>
      <c r="D104" s="287"/>
      <c r="E104" s="287"/>
      <c r="F104" s="288" t="s">
        <v>299</v>
      </c>
      <c r="G104" s="289"/>
      <c r="H104" s="287"/>
      <c r="I104" s="287"/>
      <c r="J104" s="287" t="s">
        <v>300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51</v>
      </c>
      <c r="D106" s="292"/>
      <c r="E106" s="292"/>
      <c r="F106" s="293" t="s">
        <v>301</v>
      </c>
      <c r="G106" s="270"/>
      <c r="H106" s="270" t="s">
        <v>341</v>
      </c>
      <c r="I106" s="270" t="s">
        <v>303</v>
      </c>
      <c r="J106" s="270">
        <v>20</v>
      </c>
      <c r="K106" s="284"/>
    </row>
    <row r="107" s="1" customFormat="1" ht="15" customHeight="1">
      <c r="B107" s="282"/>
      <c r="C107" s="270" t="s">
        <v>304</v>
      </c>
      <c r="D107" s="270"/>
      <c r="E107" s="270"/>
      <c r="F107" s="293" t="s">
        <v>301</v>
      </c>
      <c r="G107" s="270"/>
      <c r="H107" s="270" t="s">
        <v>341</v>
      </c>
      <c r="I107" s="270" t="s">
        <v>303</v>
      </c>
      <c r="J107" s="270">
        <v>120</v>
      </c>
      <c r="K107" s="284"/>
    </row>
    <row r="108" s="1" customFormat="1" ht="15" customHeight="1">
      <c r="B108" s="295"/>
      <c r="C108" s="270" t="s">
        <v>306</v>
      </c>
      <c r="D108" s="270"/>
      <c r="E108" s="270"/>
      <c r="F108" s="293" t="s">
        <v>307</v>
      </c>
      <c r="G108" s="270"/>
      <c r="H108" s="270" t="s">
        <v>341</v>
      </c>
      <c r="I108" s="270" t="s">
        <v>303</v>
      </c>
      <c r="J108" s="270">
        <v>50</v>
      </c>
      <c r="K108" s="284"/>
    </row>
    <row r="109" s="1" customFormat="1" ht="15" customHeight="1">
      <c r="B109" s="295"/>
      <c r="C109" s="270" t="s">
        <v>309</v>
      </c>
      <c r="D109" s="270"/>
      <c r="E109" s="270"/>
      <c r="F109" s="293" t="s">
        <v>301</v>
      </c>
      <c r="G109" s="270"/>
      <c r="H109" s="270" t="s">
        <v>341</v>
      </c>
      <c r="I109" s="270" t="s">
        <v>311</v>
      </c>
      <c r="J109" s="270"/>
      <c r="K109" s="284"/>
    </row>
    <row r="110" s="1" customFormat="1" ht="15" customHeight="1">
      <c r="B110" s="295"/>
      <c r="C110" s="270" t="s">
        <v>320</v>
      </c>
      <c r="D110" s="270"/>
      <c r="E110" s="270"/>
      <c r="F110" s="293" t="s">
        <v>307</v>
      </c>
      <c r="G110" s="270"/>
      <c r="H110" s="270" t="s">
        <v>341</v>
      </c>
      <c r="I110" s="270" t="s">
        <v>303</v>
      </c>
      <c r="J110" s="270">
        <v>50</v>
      </c>
      <c r="K110" s="284"/>
    </row>
    <row r="111" s="1" customFormat="1" ht="15" customHeight="1">
      <c r="B111" s="295"/>
      <c r="C111" s="270" t="s">
        <v>328</v>
      </c>
      <c r="D111" s="270"/>
      <c r="E111" s="270"/>
      <c r="F111" s="293" t="s">
        <v>307</v>
      </c>
      <c r="G111" s="270"/>
      <c r="H111" s="270" t="s">
        <v>341</v>
      </c>
      <c r="I111" s="270" t="s">
        <v>303</v>
      </c>
      <c r="J111" s="270">
        <v>50</v>
      </c>
      <c r="K111" s="284"/>
    </row>
    <row r="112" s="1" customFormat="1" ht="15" customHeight="1">
      <c r="B112" s="295"/>
      <c r="C112" s="270" t="s">
        <v>326</v>
      </c>
      <c r="D112" s="270"/>
      <c r="E112" s="270"/>
      <c r="F112" s="293" t="s">
        <v>307</v>
      </c>
      <c r="G112" s="270"/>
      <c r="H112" s="270" t="s">
        <v>341</v>
      </c>
      <c r="I112" s="270" t="s">
        <v>303</v>
      </c>
      <c r="J112" s="270">
        <v>50</v>
      </c>
      <c r="K112" s="284"/>
    </row>
    <row r="113" s="1" customFormat="1" ht="15" customHeight="1">
      <c r="B113" s="295"/>
      <c r="C113" s="270" t="s">
        <v>51</v>
      </c>
      <c r="D113" s="270"/>
      <c r="E113" s="270"/>
      <c r="F113" s="293" t="s">
        <v>301</v>
      </c>
      <c r="G113" s="270"/>
      <c r="H113" s="270" t="s">
        <v>342</v>
      </c>
      <c r="I113" s="270" t="s">
        <v>303</v>
      </c>
      <c r="J113" s="270">
        <v>20</v>
      </c>
      <c r="K113" s="284"/>
    </row>
    <row r="114" s="1" customFormat="1" ht="15" customHeight="1">
      <c r="B114" s="295"/>
      <c r="C114" s="270" t="s">
        <v>343</v>
      </c>
      <c r="D114" s="270"/>
      <c r="E114" s="270"/>
      <c r="F114" s="293" t="s">
        <v>301</v>
      </c>
      <c r="G114" s="270"/>
      <c r="H114" s="270" t="s">
        <v>344</v>
      </c>
      <c r="I114" s="270" t="s">
        <v>303</v>
      </c>
      <c r="J114" s="270">
        <v>120</v>
      </c>
      <c r="K114" s="284"/>
    </row>
    <row r="115" s="1" customFormat="1" ht="15" customHeight="1">
      <c r="B115" s="295"/>
      <c r="C115" s="270" t="s">
        <v>36</v>
      </c>
      <c r="D115" s="270"/>
      <c r="E115" s="270"/>
      <c r="F115" s="293" t="s">
        <v>301</v>
      </c>
      <c r="G115" s="270"/>
      <c r="H115" s="270" t="s">
        <v>345</v>
      </c>
      <c r="I115" s="270" t="s">
        <v>336</v>
      </c>
      <c r="J115" s="270"/>
      <c r="K115" s="284"/>
    </row>
    <row r="116" s="1" customFormat="1" ht="15" customHeight="1">
      <c r="B116" s="295"/>
      <c r="C116" s="270" t="s">
        <v>46</v>
      </c>
      <c r="D116" s="270"/>
      <c r="E116" s="270"/>
      <c r="F116" s="293" t="s">
        <v>301</v>
      </c>
      <c r="G116" s="270"/>
      <c r="H116" s="270" t="s">
        <v>346</v>
      </c>
      <c r="I116" s="270" t="s">
        <v>336</v>
      </c>
      <c r="J116" s="270"/>
      <c r="K116" s="284"/>
    </row>
    <row r="117" s="1" customFormat="1" ht="15" customHeight="1">
      <c r="B117" s="295"/>
      <c r="C117" s="270" t="s">
        <v>55</v>
      </c>
      <c r="D117" s="270"/>
      <c r="E117" s="270"/>
      <c r="F117" s="293" t="s">
        <v>301</v>
      </c>
      <c r="G117" s="270"/>
      <c r="H117" s="270" t="s">
        <v>347</v>
      </c>
      <c r="I117" s="270" t="s">
        <v>348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349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295</v>
      </c>
      <c r="D123" s="285"/>
      <c r="E123" s="285"/>
      <c r="F123" s="285" t="s">
        <v>296</v>
      </c>
      <c r="G123" s="286"/>
      <c r="H123" s="285" t="s">
        <v>52</v>
      </c>
      <c r="I123" s="285" t="s">
        <v>55</v>
      </c>
      <c r="J123" s="285" t="s">
        <v>297</v>
      </c>
      <c r="K123" s="314"/>
    </row>
    <row r="124" s="1" customFormat="1" ht="17.25" customHeight="1">
      <c r="B124" s="313"/>
      <c r="C124" s="287" t="s">
        <v>298</v>
      </c>
      <c r="D124" s="287"/>
      <c r="E124" s="287"/>
      <c r="F124" s="288" t="s">
        <v>299</v>
      </c>
      <c r="G124" s="289"/>
      <c r="H124" s="287"/>
      <c r="I124" s="287"/>
      <c r="J124" s="287" t="s">
        <v>300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304</v>
      </c>
      <c r="D126" s="292"/>
      <c r="E126" s="292"/>
      <c r="F126" s="293" t="s">
        <v>301</v>
      </c>
      <c r="G126" s="270"/>
      <c r="H126" s="270" t="s">
        <v>341</v>
      </c>
      <c r="I126" s="270" t="s">
        <v>303</v>
      </c>
      <c r="J126" s="270">
        <v>120</v>
      </c>
      <c r="K126" s="318"/>
    </row>
    <row r="127" s="1" customFormat="1" ht="15" customHeight="1">
      <c r="B127" s="315"/>
      <c r="C127" s="270" t="s">
        <v>350</v>
      </c>
      <c r="D127" s="270"/>
      <c r="E127" s="270"/>
      <c r="F127" s="293" t="s">
        <v>301</v>
      </c>
      <c r="G127" s="270"/>
      <c r="H127" s="270" t="s">
        <v>351</v>
      </c>
      <c r="I127" s="270" t="s">
        <v>303</v>
      </c>
      <c r="J127" s="270" t="s">
        <v>352</v>
      </c>
      <c r="K127" s="318"/>
    </row>
    <row r="128" s="1" customFormat="1" ht="15" customHeight="1">
      <c r="B128" s="315"/>
      <c r="C128" s="270" t="s">
        <v>249</v>
      </c>
      <c r="D128" s="270"/>
      <c r="E128" s="270"/>
      <c r="F128" s="293" t="s">
        <v>301</v>
      </c>
      <c r="G128" s="270"/>
      <c r="H128" s="270" t="s">
        <v>353</v>
      </c>
      <c r="I128" s="270" t="s">
        <v>303</v>
      </c>
      <c r="J128" s="270" t="s">
        <v>352</v>
      </c>
      <c r="K128" s="318"/>
    </row>
    <row r="129" s="1" customFormat="1" ht="15" customHeight="1">
      <c r="B129" s="315"/>
      <c r="C129" s="270" t="s">
        <v>312</v>
      </c>
      <c r="D129" s="270"/>
      <c r="E129" s="270"/>
      <c r="F129" s="293" t="s">
        <v>307</v>
      </c>
      <c r="G129" s="270"/>
      <c r="H129" s="270" t="s">
        <v>313</v>
      </c>
      <c r="I129" s="270" t="s">
        <v>303</v>
      </c>
      <c r="J129" s="270">
        <v>15</v>
      </c>
      <c r="K129" s="318"/>
    </row>
    <row r="130" s="1" customFormat="1" ht="15" customHeight="1">
      <c r="B130" s="315"/>
      <c r="C130" s="296" t="s">
        <v>314</v>
      </c>
      <c r="D130" s="296"/>
      <c r="E130" s="296"/>
      <c r="F130" s="297" t="s">
        <v>307</v>
      </c>
      <c r="G130" s="296"/>
      <c r="H130" s="296" t="s">
        <v>315</v>
      </c>
      <c r="I130" s="296" t="s">
        <v>303</v>
      </c>
      <c r="J130" s="296">
        <v>15</v>
      </c>
      <c r="K130" s="318"/>
    </row>
    <row r="131" s="1" customFormat="1" ht="15" customHeight="1">
      <c r="B131" s="315"/>
      <c r="C131" s="296" t="s">
        <v>316</v>
      </c>
      <c r="D131" s="296"/>
      <c r="E131" s="296"/>
      <c r="F131" s="297" t="s">
        <v>307</v>
      </c>
      <c r="G131" s="296"/>
      <c r="H131" s="296" t="s">
        <v>317</v>
      </c>
      <c r="I131" s="296" t="s">
        <v>303</v>
      </c>
      <c r="J131" s="296">
        <v>20</v>
      </c>
      <c r="K131" s="318"/>
    </row>
    <row r="132" s="1" customFormat="1" ht="15" customHeight="1">
      <c r="B132" s="315"/>
      <c r="C132" s="296" t="s">
        <v>318</v>
      </c>
      <c r="D132" s="296"/>
      <c r="E132" s="296"/>
      <c r="F132" s="297" t="s">
        <v>307</v>
      </c>
      <c r="G132" s="296"/>
      <c r="H132" s="296" t="s">
        <v>319</v>
      </c>
      <c r="I132" s="296" t="s">
        <v>303</v>
      </c>
      <c r="J132" s="296">
        <v>20</v>
      </c>
      <c r="K132" s="318"/>
    </row>
    <row r="133" s="1" customFormat="1" ht="15" customHeight="1">
      <c r="B133" s="315"/>
      <c r="C133" s="270" t="s">
        <v>306</v>
      </c>
      <c r="D133" s="270"/>
      <c r="E133" s="270"/>
      <c r="F133" s="293" t="s">
        <v>307</v>
      </c>
      <c r="G133" s="270"/>
      <c r="H133" s="270" t="s">
        <v>341</v>
      </c>
      <c r="I133" s="270" t="s">
        <v>303</v>
      </c>
      <c r="J133" s="270">
        <v>50</v>
      </c>
      <c r="K133" s="318"/>
    </row>
    <row r="134" s="1" customFormat="1" ht="15" customHeight="1">
      <c r="B134" s="315"/>
      <c r="C134" s="270" t="s">
        <v>320</v>
      </c>
      <c r="D134" s="270"/>
      <c r="E134" s="270"/>
      <c r="F134" s="293" t="s">
        <v>307</v>
      </c>
      <c r="G134" s="270"/>
      <c r="H134" s="270" t="s">
        <v>341</v>
      </c>
      <c r="I134" s="270" t="s">
        <v>303</v>
      </c>
      <c r="J134" s="270">
        <v>50</v>
      </c>
      <c r="K134" s="318"/>
    </row>
    <row r="135" s="1" customFormat="1" ht="15" customHeight="1">
      <c r="B135" s="315"/>
      <c r="C135" s="270" t="s">
        <v>326</v>
      </c>
      <c r="D135" s="270"/>
      <c r="E135" s="270"/>
      <c r="F135" s="293" t="s">
        <v>307</v>
      </c>
      <c r="G135" s="270"/>
      <c r="H135" s="270" t="s">
        <v>341</v>
      </c>
      <c r="I135" s="270" t="s">
        <v>303</v>
      </c>
      <c r="J135" s="270">
        <v>50</v>
      </c>
      <c r="K135" s="318"/>
    </row>
    <row r="136" s="1" customFormat="1" ht="15" customHeight="1">
      <c r="B136" s="315"/>
      <c r="C136" s="270" t="s">
        <v>328</v>
      </c>
      <c r="D136" s="270"/>
      <c r="E136" s="270"/>
      <c r="F136" s="293" t="s">
        <v>307</v>
      </c>
      <c r="G136" s="270"/>
      <c r="H136" s="270" t="s">
        <v>341</v>
      </c>
      <c r="I136" s="270" t="s">
        <v>303</v>
      </c>
      <c r="J136" s="270">
        <v>50</v>
      </c>
      <c r="K136" s="318"/>
    </row>
    <row r="137" s="1" customFormat="1" ht="15" customHeight="1">
      <c r="B137" s="315"/>
      <c r="C137" s="270" t="s">
        <v>329</v>
      </c>
      <c r="D137" s="270"/>
      <c r="E137" s="270"/>
      <c r="F137" s="293" t="s">
        <v>307</v>
      </c>
      <c r="G137" s="270"/>
      <c r="H137" s="270" t="s">
        <v>354</v>
      </c>
      <c r="I137" s="270" t="s">
        <v>303</v>
      </c>
      <c r="J137" s="270">
        <v>255</v>
      </c>
      <c r="K137" s="318"/>
    </row>
    <row r="138" s="1" customFormat="1" ht="15" customHeight="1">
      <c r="B138" s="315"/>
      <c r="C138" s="270" t="s">
        <v>331</v>
      </c>
      <c r="D138" s="270"/>
      <c r="E138" s="270"/>
      <c r="F138" s="293" t="s">
        <v>301</v>
      </c>
      <c r="G138" s="270"/>
      <c r="H138" s="270" t="s">
        <v>355</v>
      </c>
      <c r="I138" s="270" t="s">
        <v>333</v>
      </c>
      <c r="J138" s="270"/>
      <c r="K138" s="318"/>
    </row>
    <row r="139" s="1" customFormat="1" ht="15" customHeight="1">
      <c r="B139" s="315"/>
      <c r="C139" s="270" t="s">
        <v>334</v>
      </c>
      <c r="D139" s="270"/>
      <c r="E139" s="270"/>
      <c r="F139" s="293" t="s">
        <v>301</v>
      </c>
      <c r="G139" s="270"/>
      <c r="H139" s="270" t="s">
        <v>356</v>
      </c>
      <c r="I139" s="270" t="s">
        <v>336</v>
      </c>
      <c r="J139" s="270"/>
      <c r="K139" s="318"/>
    </row>
    <row r="140" s="1" customFormat="1" ht="15" customHeight="1">
      <c r="B140" s="315"/>
      <c r="C140" s="270" t="s">
        <v>337</v>
      </c>
      <c r="D140" s="270"/>
      <c r="E140" s="270"/>
      <c r="F140" s="293" t="s">
        <v>301</v>
      </c>
      <c r="G140" s="270"/>
      <c r="H140" s="270" t="s">
        <v>337</v>
      </c>
      <c r="I140" s="270" t="s">
        <v>336</v>
      </c>
      <c r="J140" s="270"/>
      <c r="K140" s="318"/>
    </row>
    <row r="141" s="1" customFormat="1" ht="15" customHeight="1">
      <c r="B141" s="315"/>
      <c r="C141" s="270" t="s">
        <v>36</v>
      </c>
      <c r="D141" s="270"/>
      <c r="E141" s="270"/>
      <c r="F141" s="293" t="s">
        <v>301</v>
      </c>
      <c r="G141" s="270"/>
      <c r="H141" s="270" t="s">
        <v>357</v>
      </c>
      <c r="I141" s="270" t="s">
        <v>336</v>
      </c>
      <c r="J141" s="270"/>
      <c r="K141" s="318"/>
    </row>
    <row r="142" s="1" customFormat="1" ht="15" customHeight="1">
      <c r="B142" s="315"/>
      <c r="C142" s="270" t="s">
        <v>358</v>
      </c>
      <c r="D142" s="270"/>
      <c r="E142" s="270"/>
      <c r="F142" s="293" t="s">
        <v>301</v>
      </c>
      <c r="G142" s="270"/>
      <c r="H142" s="270" t="s">
        <v>359</v>
      </c>
      <c r="I142" s="270" t="s">
        <v>336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360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295</v>
      </c>
      <c r="D148" s="285"/>
      <c r="E148" s="285"/>
      <c r="F148" s="285" t="s">
        <v>296</v>
      </c>
      <c r="G148" s="286"/>
      <c r="H148" s="285" t="s">
        <v>52</v>
      </c>
      <c r="I148" s="285" t="s">
        <v>55</v>
      </c>
      <c r="J148" s="285" t="s">
        <v>297</v>
      </c>
      <c r="K148" s="284"/>
    </row>
    <row r="149" s="1" customFormat="1" ht="17.25" customHeight="1">
      <c r="B149" s="282"/>
      <c r="C149" s="287" t="s">
        <v>298</v>
      </c>
      <c r="D149" s="287"/>
      <c r="E149" s="287"/>
      <c r="F149" s="288" t="s">
        <v>299</v>
      </c>
      <c r="G149" s="289"/>
      <c r="H149" s="287"/>
      <c r="I149" s="287"/>
      <c r="J149" s="287" t="s">
        <v>300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304</v>
      </c>
      <c r="D151" s="270"/>
      <c r="E151" s="270"/>
      <c r="F151" s="323" t="s">
        <v>301</v>
      </c>
      <c r="G151" s="270"/>
      <c r="H151" s="322" t="s">
        <v>341</v>
      </c>
      <c r="I151" s="322" t="s">
        <v>303</v>
      </c>
      <c r="J151" s="322">
        <v>120</v>
      </c>
      <c r="K151" s="318"/>
    </row>
    <row r="152" s="1" customFormat="1" ht="15" customHeight="1">
      <c r="B152" s="295"/>
      <c r="C152" s="322" t="s">
        <v>350</v>
      </c>
      <c r="D152" s="270"/>
      <c r="E152" s="270"/>
      <c r="F152" s="323" t="s">
        <v>301</v>
      </c>
      <c r="G152" s="270"/>
      <c r="H152" s="322" t="s">
        <v>361</v>
      </c>
      <c r="I152" s="322" t="s">
        <v>303</v>
      </c>
      <c r="J152" s="322" t="s">
        <v>352</v>
      </c>
      <c r="K152" s="318"/>
    </row>
    <row r="153" s="1" customFormat="1" ht="15" customHeight="1">
      <c r="B153" s="295"/>
      <c r="C153" s="322" t="s">
        <v>249</v>
      </c>
      <c r="D153" s="270"/>
      <c r="E153" s="270"/>
      <c r="F153" s="323" t="s">
        <v>301</v>
      </c>
      <c r="G153" s="270"/>
      <c r="H153" s="322" t="s">
        <v>362</v>
      </c>
      <c r="I153" s="322" t="s">
        <v>303</v>
      </c>
      <c r="J153" s="322" t="s">
        <v>352</v>
      </c>
      <c r="K153" s="318"/>
    </row>
    <row r="154" s="1" customFormat="1" ht="15" customHeight="1">
      <c r="B154" s="295"/>
      <c r="C154" s="322" t="s">
        <v>306</v>
      </c>
      <c r="D154" s="270"/>
      <c r="E154" s="270"/>
      <c r="F154" s="323" t="s">
        <v>307</v>
      </c>
      <c r="G154" s="270"/>
      <c r="H154" s="322" t="s">
        <v>341</v>
      </c>
      <c r="I154" s="322" t="s">
        <v>303</v>
      </c>
      <c r="J154" s="322">
        <v>50</v>
      </c>
      <c r="K154" s="318"/>
    </row>
    <row r="155" s="1" customFormat="1" ht="15" customHeight="1">
      <c r="B155" s="295"/>
      <c r="C155" s="322" t="s">
        <v>309</v>
      </c>
      <c r="D155" s="270"/>
      <c r="E155" s="270"/>
      <c r="F155" s="323" t="s">
        <v>301</v>
      </c>
      <c r="G155" s="270"/>
      <c r="H155" s="322" t="s">
        <v>341</v>
      </c>
      <c r="I155" s="322" t="s">
        <v>311</v>
      </c>
      <c r="J155" s="322"/>
      <c r="K155" s="318"/>
    </row>
    <row r="156" s="1" customFormat="1" ht="15" customHeight="1">
      <c r="B156" s="295"/>
      <c r="C156" s="322" t="s">
        <v>320</v>
      </c>
      <c r="D156" s="270"/>
      <c r="E156" s="270"/>
      <c r="F156" s="323" t="s">
        <v>307</v>
      </c>
      <c r="G156" s="270"/>
      <c r="H156" s="322" t="s">
        <v>341</v>
      </c>
      <c r="I156" s="322" t="s">
        <v>303</v>
      </c>
      <c r="J156" s="322">
        <v>50</v>
      </c>
      <c r="K156" s="318"/>
    </row>
    <row r="157" s="1" customFormat="1" ht="15" customHeight="1">
      <c r="B157" s="295"/>
      <c r="C157" s="322" t="s">
        <v>328</v>
      </c>
      <c r="D157" s="270"/>
      <c r="E157" s="270"/>
      <c r="F157" s="323" t="s">
        <v>307</v>
      </c>
      <c r="G157" s="270"/>
      <c r="H157" s="322" t="s">
        <v>341</v>
      </c>
      <c r="I157" s="322" t="s">
        <v>303</v>
      </c>
      <c r="J157" s="322">
        <v>50</v>
      </c>
      <c r="K157" s="318"/>
    </row>
    <row r="158" s="1" customFormat="1" ht="15" customHeight="1">
      <c r="B158" s="295"/>
      <c r="C158" s="322" t="s">
        <v>326</v>
      </c>
      <c r="D158" s="270"/>
      <c r="E158" s="270"/>
      <c r="F158" s="323" t="s">
        <v>307</v>
      </c>
      <c r="G158" s="270"/>
      <c r="H158" s="322" t="s">
        <v>341</v>
      </c>
      <c r="I158" s="322" t="s">
        <v>303</v>
      </c>
      <c r="J158" s="322">
        <v>50</v>
      </c>
      <c r="K158" s="318"/>
    </row>
    <row r="159" s="1" customFormat="1" ht="15" customHeight="1">
      <c r="B159" s="295"/>
      <c r="C159" s="322" t="s">
        <v>80</v>
      </c>
      <c r="D159" s="270"/>
      <c r="E159" s="270"/>
      <c r="F159" s="323" t="s">
        <v>301</v>
      </c>
      <c r="G159" s="270"/>
      <c r="H159" s="322" t="s">
        <v>363</v>
      </c>
      <c r="I159" s="322" t="s">
        <v>303</v>
      </c>
      <c r="J159" s="322" t="s">
        <v>364</v>
      </c>
      <c r="K159" s="318"/>
    </row>
    <row r="160" s="1" customFormat="1" ht="15" customHeight="1">
      <c r="B160" s="295"/>
      <c r="C160" s="322" t="s">
        <v>365</v>
      </c>
      <c r="D160" s="270"/>
      <c r="E160" s="270"/>
      <c r="F160" s="323" t="s">
        <v>301</v>
      </c>
      <c r="G160" s="270"/>
      <c r="H160" s="322" t="s">
        <v>366</v>
      </c>
      <c r="I160" s="322" t="s">
        <v>336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367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295</v>
      </c>
      <c r="D166" s="285"/>
      <c r="E166" s="285"/>
      <c r="F166" s="285" t="s">
        <v>296</v>
      </c>
      <c r="G166" s="327"/>
      <c r="H166" s="328" t="s">
        <v>52</v>
      </c>
      <c r="I166" s="328" t="s">
        <v>55</v>
      </c>
      <c r="J166" s="285" t="s">
        <v>297</v>
      </c>
      <c r="K166" s="262"/>
    </row>
    <row r="167" s="1" customFormat="1" ht="17.25" customHeight="1">
      <c r="B167" s="263"/>
      <c r="C167" s="287" t="s">
        <v>298</v>
      </c>
      <c r="D167" s="287"/>
      <c r="E167" s="287"/>
      <c r="F167" s="288" t="s">
        <v>299</v>
      </c>
      <c r="G167" s="329"/>
      <c r="H167" s="330"/>
      <c r="I167" s="330"/>
      <c r="J167" s="287" t="s">
        <v>300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304</v>
      </c>
      <c r="D169" s="270"/>
      <c r="E169" s="270"/>
      <c r="F169" s="293" t="s">
        <v>301</v>
      </c>
      <c r="G169" s="270"/>
      <c r="H169" s="270" t="s">
        <v>341</v>
      </c>
      <c r="I169" s="270" t="s">
        <v>303</v>
      </c>
      <c r="J169" s="270">
        <v>120</v>
      </c>
      <c r="K169" s="318"/>
    </row>
    <row r="170" s="1" customFormat="1" ht="15" customHeight="1">
      <c r="B170" s="295"/>
      <c r="C170" s="270" t="s">
        <v>350</v>
      </c>
      <c r="D170" s="270"/>
      <c r="E170" s="270"/>
      <c r="F170" s="293" t="s">
        <v>301</v>
      </c>
      <c r="G170" s="270"/>
      <c r="H170" s="270" t="s">
        <v>351</v>
      </c>
      <c r="I170" s="270" t="s">
        <v>303</v>
      </c>
      <c r="J170" s="270" t="s">
        <v>352</v>
      </c>
      <c r="K170" s="318"/>
    </row>
    <row r="171" s="1" customFormat="1" ht="15" customHeight="1">
      <c r="B171" s="295"/>
      <c r="C171" s="270" t="s">
        <v>249</v>
      </c>
      <c r="D171" s="270"/>
      <c r="E171" s="270"/>
      <c r="F171" s="293" t="s">
        <v>301</v>
      </c>
      <c r="G171" s="270"/>
      <c r="H171" s="270" t="s">
        <v>368</v>
      </c>
      <c r="I171" s="270" t="s">
        <v>303</v>
      </c>
      <c r="J171" s="270" t="s">
        <v>352</v>
      </c>
      <c r="K171" s="318"/>
    </row>
    <row r="172" s="1" customFormat="1" ht="15" customHeight="1">
      <c r="B172" s="295"/>
      <c r="C172" s="270" t="s">
        <v>306</v>
      </c>
      <c r="D172" s="270"/>
      <c r="E172" s="270"/>
      <c r="F172" s="293" t="s">
        <v>307</v>
      </c>
      <c r="G172" s="270"/>
      <c r="H172" s="270" t="s">
        <v>368</v>
      </c>
      <c r="I172" s="270" t="s">
        <v>303</v>
      </c>
      <c r="J172" s="270">
        <v>50</v>
      </c>
      <c r="K172" s="318"/>
    </row>
    <row r="173" s="1" customFormat="1" ht="15" customHeight="1">
      <c r="B173" s="295"/>
      <c r="C173" s="270" t="s">
        <v>309</v>
      </c>
      <c r="D173" s="270"/>
      <c r="E173" s="270"/>
      <c r="F173" s="293" t="s">
        <v>301</v>
      </c>
      <c r="G173" s="270"/>
      <c r="H173" s="270" t="s">
        <v>368</v>
      </c>
      <c r="I173" s="270" t="s">
        <v>311</v>
      </c>
      <c r="J173" s="270"/>
      <c r="K173" s="318"/>
    </row>
    <row r="174" s="1" customFormat="1" ht="15" customHeight="1">
      <c r="B174" s="295"/>
      <c r="C174" s="270" t="s">
        <v>320</v>
      </c>
      <c r="D174" s="270"/>
      <c r="E174" s="270"/>
      <c r="F174" s="293" t="s">
        <v>307</v>
      </c>
      <c r="G174" s="270"/>
      <c r="H174" s="270" t="s">
        <v>368</v>
      </c>
      <c r="I174" s="270" t="s">
        <v>303</v>
      </c>
      <c r="J174" s="270">
        <v>50</v>
      </c>
      <c r="K174" s="318"/>
    </row>
    <row r="175" s="1" customFormat="1" ht="15" customHeight="1">
      <c r="B175" s="295"/>
      <c r="C175" s="270" t="s">
        <v>328</v>
      </c>
      <c r="D175" s="270"/>
      <c r="E175" s="270"/>
      <c r="F175" s="293" t="s">
        <v>307</v>
      </c>
      <c r="G175" s="270"/>
      <c r="H175" s="270" t="s">
        <v>368</v>
      </c>
      <c r="I175" s="270" t="s">
        <v>303</v>
      </c>
      <c r="J175" s="270">
        <v>50</v>
      </c>
      <c r="K175" s="318"/>
    </row>
    <row r="176" s="1" customFormat="1" ht="15" customHeight="1">
      <c r="B176" s="295"/>
      <c r="C176" s="270" t="s">
        <v>326</v>
      </c>
      <c r="D176" s="270"/>
      <c r="E176" s="270"/>
      <c r="F176" s="293" t="s">
        <v>307</v>
      </c>
      <c r="G176" s="270"/>
      <c r="H176" s="270" t="s">
        <v>368</v>
      </c>
      <c r="I176" s="270" t="s">
        <v>303</v>
      </c>
      <c r="J176" s="270">
        <v>50</v>
      </c>
      <c r="K176" s="318"/>
    </row>
    <row r="177" s="1" customFormat="1" ht="15" customHeight="1">
      <c r="B177" s="295"/>
      <c r="C177" s="270" t="s">
        <v>92</v>
      </c>
      <c r="D177" s="270"/>
      <c r="E177" s="270"/>
      <c r="F177" s="293" t="s">
        <v>301</v>
      </c>
      <c r="G177" s="270"/>
      <c r="H177" s="270" t="s">
        <v>369</v>
      </c>
      <c r="I177" s="270" t="s">
        <v>370</v>
      </c>
      <c r="J177" s="270"/>
      <c r="K177" s="318"/>
    </row>
    <row r="178" s="1" customFormat="1" ht="15" customHeight="1">
      <c r="B178" s="295"/>
      <c r="C178" s="270" t="s">
        <v>55</v>
      </c>
      <c r="D178" s="270"/>
      <c r="E178" s="270"/>
      <c r="F178" s="293" t="s">
        <v>301</v>
      </c>
      <c r="G178" s="270"/>
      <c r="H178" s="270" t="s">
        <v>371</v>
      </c>
      <c r="I178" s="270" t="s">
        <v>372</v>
      </c>
      <c r="J178" s="270">
        <v>1</v>
      </c>
      <c r="K178" s="318"/>
    </row>
    <row r="179" s="1" customFormat="1" ht="15" customHeight="1">
      <c r="B179" s="295"/>
      <c r="C179" s="270" t="s">
        <v>51</v>
      </c>
      <c r="D179" s="270"/>
      <c r="E179" s="270"/>
      <c r="F179" s="293" t="s">
        <v>301</v>
      </c>
      <c r="G179" s="270"/>
      <c r="H179" s="270" t="s">
        <v>373</v>
      </c>
      <c r="I179" s="270" t="s">
        <v>303</v>
      </c>
      <c r="J179" s="270">
        <v>20</v>
      </c>
      <c r="K179" s="318"/>
    </row>
    <row r="180" s="1" customFormat="1" ht="15" customHeight="1">
      <c r="B180" s="295"/>
      <c r="C180" s="270" t="s">
        <v>52</v>
      </c>
      <c r="D180" s="270"/>
      <c r="E180" s="270"/>
      <c r="F180" s="293" t="s">
        <v>301</v>
      </c>
      <c r="G180" s="270"/>
      <c r="H180" s="270" t="s">
        <v>374</v>
      </c>
      <c r="I180" s="270" t="s">
        <v>303</v>
      </c>
      <c r="J180" s="270">
        <v>255</v>
      </c>
      <c r="K180" s="318"/>
    </row>
    <row r="181" s="1" customFormat="1" ht="15" customHeight="1">
      <c r="B181" s="295"/>
      <c r="C181" s="270" t="s">
        <v>93</v>
      </c>
      <c r="D181" s="270"/>
      <c r="E181" s="270"/>
      <c r="F181" s="293" t="s">
        <v>301</v>
      </c>
      <c r="G181" s="270"/>
      <c r="H181" s="270" t="s">
        <v>265</v>
      </c>
      <c r="I181" s="270" t="s">
        <v>303</v>
      </c>
      <c r="J181" s="270">
        <v>10</v>
      </c>
      <c r="K181" s="318"/>
    </row>
    <row r="182" s="1" customFormat="1" ht="15" customHeight="1">
      <c r="B182" s="295"/>
      <c r="C182" s="270" t="s">
        <v>94</v>
      </c>
      <c r="D182" s="270"/>
      <c r="E182" s="270"/>
      <c r="F182" s="293" t="s">
        <v>301</v>
      </c>
      <c r="G182" s="270"/>
      <c r="H182" s="270" t="s">
        <v>375</v>
      </c>
      <c r="I182" s="270" t="s">
        <v>336</v>
      </c>
      <c r="J182" s="270"/>
      <c r="K182" s="318"/>
    </row>
    <row r="183" s="1" customFormat="1" ht="15" customHeight="1">
      <c r="B183" s="295"/>
      <c r="C183" s="270" t="s">
        <v>376</v>
      </c>
      <c r="D183" s="270"/>
      <c r="E183" s="270"/>
      <c r="F183" s="293" t="s">
        <v>301</v>
      </c>
      <c r="G183" s="270"/>
      <c r="H183" s="270" t="s">
        <v>377</v>
      </c>
      <c r="I183" s="270" t="s">
        <v>336</v>
      </c>
      <c r="J183" s="270"/>
      <c r="K183" s="318"/>
    </row>
    <row r="184" s="1" customFormat="1" ht="15" customHeight="1">
      <c r="B184" s="295"/>
      <c r="C184" s="270" t="s">
        <v>365</v>
      </c>
      <c r="D184" s="270"/>
      <c r="E184" s="270"/>
      <c r="F184" s="293" t="s">
        <v>301</v>
      </c>
      <c r="G184" s="270"/>
      <c r="H184" s="270" t="s">
        <v>378</v>
      </c>
      <c r="I184" s="270" t="s">
        <v>336</v>
      </c>
      <c r="J184" s="270"/>
      <c r="K184" s="318"/>
    </row>
    <row r="185" s="1" customFormat="1" ht="15" customHeight="1">
      <c r="B185" s="295"/>
      <c r="C185" s="270" t="s">
        <v>96</v>
      </c>
      <c r="D185" s="270"/>
      <c r="E185" s="270"/>
      <c r="F185" s="293" t="s">
        <v>307</v>
      </c>
      <c r="G185" s="270"/>
      <c r="H185" s="270" t="s">
        <v>379</v>
      </c>
      <c r="I185" s="270" t="s">
        <v>303</v>
      </c>
      <c r="J185" s="270">
        <v>50</v>
      </c>
      <c r="K185" s="318"/>
    </row>
    <row r="186" s="1" customFormat="1" ht="15" customHeight="1">
      <c r="B186" s="295"/>
      <c r="C186" s="270" t="s">
        <v>380</v>
      </c>
      <c r="D186" s="270"/>
      <c r="E186" s="270"/>
      <c r="F186" s="293" t="s">
        <v>307</v>
      </c>
      <c r="G186" s="270"/>
      <c r="H186" s="270" t="s">
        <v>381</v>
      </c>
      <c r="I186" s="270" t="s">
        <v>382</v>
      </c>
      <c r="J186" s="270"/>
      <c r="K186" s="318"/>
    </row>
    <row r="187" s="1" customFormat="1" ht="15" customHeight="1">
      <c r="B187" s="295"/>
      <c r="C187" s="270" t="s">
        <v>383</v>
      </c>
      <c r="D187" s="270"/>
      <c r="E187" s="270"/>
      <c r="F187" s="293" t="s">
        <v>307</v>
      </c>
      <c r="G187" s="270"/>
      <c r="H187" s="270" t="s">
        <v>384</v>
      </c>
      <c r="I187" s="270" t="s">
        <v>382</v>
      </c>
      <c r="J187" s="270"/>
      <c r="K187" s="318"/>
    </row>
    <row r="188" s="1" customFormat="1" ht="15" customHeight="1">
      <c r="B188" s="295"/>
      <c r="C188" s="270" t="s">
        <v>385</v>
      </c>
      <c r="D188" s="270"/>
      <c r="E188" s="270"/>
      <c r="F188" s="293" t="s">
        <v>307</v>
      </c>
      <c r="G188" s="270"/>
      <c r="H188" s="270" t="s">
        <v>386</v>
      </c>
      <c r="I188" s="270" t="s">
        <v>382</v>
      </c>
      <c r="J188" s="270"/>
      <c r="K188" s="318"/>
    </row>
    <row r="189" s="1" customFormat="1" ht="15" customHeight="1">
      <c r="B189" s="295"/>
      <c r="C189" s="331" t="s">
        <v>387</v>
      </c>
      <c r="D189" s="270"/>
      <c r="E189" s="270"/>
      <c r="F189" s="293" t="s">
        <v>307</v>
      </c>
      <c r="G189" s="270"/>
      <c r="H189" s="270" t="s">
        <v>388</v>
      </c>
      <c r="I189" s="270" t="s">
        <v>389</v>
      </c>
      <c r="J189" s="332" t="s">
        <v>390</v>
      </c>
      <c r="K189" s="318"/>
    </row>
    <row r="190" s="17" customFormat="1" ht="15" customHeight="1">
      <c r="B190" s="333"/>
      <c r="C190" s="334" t="s">
        <v>391</v>
      </c>
      <c r="D190" s="335"/>
      <c r="E190" s="335"/>
      <c r="F190" s="336" t="s">
        <v>307</v>
      </c>
      <c r="G190" s="335"/>
      <c r="H190" s="335" t="s">
        <v>392</v>
      </c>
      <c r="I190" s="335" t="s">
        <v>389</v>
      </c>
      <c r="J190" s="337" t="s">
        <v>390</v>
      </c>
      <c r="K190" s="338"/>
    </row>
    <row r="191" s="1" customFormat="1" ht="15" customHeight="1">
      <c r="B191" s="295"/>
      <c r="C191" s="331" t="s">
        <v>40</v>
      </c>
      <c r="D191" s="270"/>
      <c r="E191" s="270"/>
      <c r="F191" s="293" t="s">
        <v>301</v>
      </c>
      <c r="G191" s="270"/>
      <c r="H191" s="267" t="s">
        <v>393</v>
      </c>
      <c r="I191" s="270" t="s">
        <v>394</v>
      </c>
      <c r="J191" s="270"/>
      <c r="K191" s="318"/>
    </row>
    <row r="192" s="1" customFormat="1" ht="15" customHeight="1">
      <c r="B192" s="295"/>
      <c r="C192" s="331" t="s">
        <v>395</v>
      </c>
      <c r="D192" s="270"/>
      <c r="E192" s="270"/>
      <c r="F192" s="293" t="s">
        <v>301</v>
      </c>
      <c r="G192" s="270"/>
      <c r="H192" s="270" t="s">
        <v>396</v>
      </c>
      <c r="I192" s="270" t="s">
        <v>336</v>
      </c>
      <c r="J192" s="270"/>
      <c r="K192" s="318"/>
    </row>
    <row r="193" s="1" customFormat="1" ht="15" customHeight="1">
      <c r="B193" s="295"/>
      <c r="C193" s="331" t="s">
        <v>397</v>
      </c>
      <c r="D193" s="270"/>
      <c r="E193" s="270"/>
      <c r="F193" s="293" t="s">
        <v>301</v>
      </c>
      <c r="G193" s="270"/>
      <c r="H193" s="270" t="s">
        <v>398</v>
      </c>
      <c r="I193" s="270" t="s">
        <v>336</v>
      </c>
      <c r="J193" s="270"/>
      <c r="K193" s="318"/>
    </row>
    <row r="194" s="1" customFormat="1" ht="15" customHeight="1">
      <c r="B194" s="295"/>
      <c r="C194" s="331" t="s">
        <v>399</v>
      </c>
      <c r="D194" s="270"/>
      <c r="E194" s="270"/>
      <c r="F194" s="293" t="s">
        <v>307</v>
      </c>
      <c r="G194" s="270"/>
      <c r="H194" s="270" t="s">
        <v>400</v>
      </c>
      <c r="I194" s="270" t="s">
        <v>336</v>
      </c>
      <c r="J194" s="270"/>
      <c r="K194" s="318"/>
    </row>
    <row r="195" s="1" customFormat="1" ht="15" customHeight="1">
      <c r="B195" s="324"/>
      <c r="C195" s="339"/>
      <c r="D195" s="304"/>
      <c r="E195" s="304"/>
      <c r="F195" s="304"/>
      <c r="G195" s="304"/>
      <c r="H195" s="304"/>
      <c r="I195" s="304"/>
      <c r="J195" s="304"/>
      <c r="K195" s="325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306"/>
      <c r="C197" s="316"/>
      <c r="D197" s="316"/>
      <c r="E197" s="316"/>
      <c r="F197" s="326"/>
      <c r="G197" s="316"/>
      <c r="H197" s="316"/>
      <c r="I197" s="316"/>
      <c r="J197" s="316"/>
      <c r="K197" s="306"/>
    </row>
    <row r="198" s="1" customFormat="1" ht="18.75" customHeight="1">
      <c r="B198" s="278"/>
      <c r="C198" s="278"/>
      <c r="D198" s="278"/>
      <c r="E198" s="278"/>
      <c r="F198" s="278"/>
      <c r="G198" s="278"/>
      <c r="H198" s="278"/>
      <c r="I198" s="278"/>
      <c r="J198" s="278"/>
      <c r="K198" s="278"/>
    </row>
    <row r="199" s="1" customFormat="1" ht="13.5">
      <c r="B199" s="257"/>
      <c r="C199" s="258"/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1">
      <c r="B200" s="260"/>
      <c r="C200" s="261" t="s">
        <v>401</v>
      </c>
      <c r="D200" s="261"/>
      <c r="E200" s="261"/>
      <c r="F200" s="261"/>
      <c r="G200" s="261"/>
      <c r="H200" s="261"/>
      <c r="I200" s="261"/>
      <c r="J200" s="261"/>
      <c r="K200" s="262"/>
    </row>
    <row r="201" s="1" customFormat="1" ht="25.5" customHeight="1">
      <c r="B201" s="260"/>
      <c r="C201" s="340" t="s">
        <v>402</v>
      </c>
      <c r="D201" s="340"/>
      <c r="E201" s="340"/>
      <c r="F201" s="340" t="s">
        <v>403</v>
      </c>
      <c r="G201" s="341"/>
      <c r="H201" s="340" t="s">
        <v>404</v>
      </c>
      <c r="I201" s="340"/>
      <c r="J201" s="340"/>
      <c r="K201" s="262"/>
    </row>
    <row r="202" s="1" customFormat="1" ht="5.25" customHeight="1">
      <c r="B202" s="295"/>
      <c r="C202" s="290"/>
      <c r="D202" s="290"/>
      <c r="E202" s="290"/>
      <c r="F202" s="290"/>
      <c r="G202" s="316"/>
      <c r="H202" s="290"/>
      <c r="I202" s="290"/>
      <c r="J202" s="290"/>
      <c r="K202" s="318"/>
    </row>
    <row r="203" s="1" customFormat="1" ht="15" customHeight="1">
      <c r="B203" s="295"/>
      <c r="C203" s="270" t="s">
        <v>394</v>
      </c>
      <c r="D203" s="270"/>
      <c r="E203" s="270"/>
      <c r="F203" s="293" t="s">
        <v>41</v>
      </c>
      <c r="G203" s="270"/>
      <c r="H203" s="270" t="s">
        <v>405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42</v>
      </c>
      <c r="G204" s="270"/>
      <c r="H204" s="270" t="s">
        <v>406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45</v>
      </c>
      <c r="G205" s="270"/>
      <c r="H205" s="270" t="s">
        <v>407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43</v>
      </c>
      <c r="G206" s="270"/>
      <c r="H206" s="270" t="s">
        <v>408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 t="s">
        <v>44</v>
      </c>
      <c r="G207" s="270"/>
      <c r="H207" s="270" t="s">
        <v>409</v>
      </c>
      <c r="I207" s="270"/>
      <c r="J207" s="270"/>
      <c r="K207" s="318"/>
    </row>
    <row r="208" s="1" customFormat="1" ht="15" customHeight="1">
      <c r="B208" s="295"/>
      <c r="C208" s="270"/>
      <c r="D208" s="270"/>
      <c r="E208" s="270"/>
      <c r="F208" s="293"/>
      <c r="G208" s="270"/>
      <c r="H208" s="270"/>
      <c r="I208" s="270"/>
      <c r="J208" s="270"/>
      <c r="K208" s="318"/>
    </row>
    <row r="209" s="1" customFormat="1" ht="15" customHeight="1">
      <c r="B209" s="295"/>
      <c r="C209" s="270" t="s">
        <v>348</v>
      </c>
      <c r="D209" s="270"/>
      <c r="E209" s="270"/>
      <c r="F209" s="293" t="s">
        <v>74</v>
      </c>
      <c r="G209" s="270"/>
      <c r="H209" s="270" t="s">
        <v>410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243</v>
      </c>
      <c r="G210" s="270"/>
      <c r="H210" s="270" t="s">
        <v>244</v>
      </c>
      <c r="I210" s="270"/>
      <c r="J210" s="270"/>
      <c r="K210" s="318"/>
    </row>
    <row r="211" s="1" customFormat="1" ht="15" customHeight="1">
      <c r="B211" s="295"/>
      <c r="C211" s="270"/>
      <c r="D211" s="270"/>
      <c r="E211" s="270"/>
      <c r="F211" s="293" t="s">
        <v>241</v>
      </c>
      <c r="G211" s="270"/>
      <c r="H211" s="270" t="s">
        <v>411</v>
      </c>
      <c r="I211" s="270"/>
      <c r="J211" s="270"/>
      <c r="K211" s="318"/>
    </row>
    <row r="212" s="1" customFormat="1" ht="15" customHeight="1">
      <c r="B212" s="342"/>
      <c r="C212" s="270"/>
      <c r="D212" s="270"/>
      <c r="E212" s="270"/>
      <c r="F212" s="293" t="s">
        <v>245</v>
      </c>
      <c r="G212" s="331"/>
      <c r="H212" s="322" t="s">
        <v>246</v>
      </c>
      <c r="I212" s="322"/>
      <c r="J212" s="322"/>
      <c r="K212" s="343"/>
    </row>
    <row r="213" s="1" customFormat="1" ht="15" customHeight="1">
      <c r="B213" s="342"/>
      <c r="C213" s="270"/>
      <c r="D213" s="270"/>
      <c r="E213" s="270"/>
      <c r="F213" s="293" t="s">
        <v>247</v>
      </c>
      <c r="G213" s="331"/>
      <c r="H213" s="322" t="s">
        <v>412</v>
      </c>
      <c r="I213" s="322"/>
      <c r="J213" s="322"/>
      <c r="K213" s="343"/>
    </row>
    <row r="214" s="1" customFormat="1" ht="15" customHeight="1">
      <c r="B214" s="342"/>
      <c r="C214" s="270"/>
      <c r="D214" s="270"/>
      <c r="E214" s="270"/>
      <c r="F214" s="293"/>
      <c r="G214" s="331"/>
      <c r="H214" s="322"/>
      <c r="I214" s="322"/>
      <c r="J214" s="322"/>
      <c r="K214" s="343"/>
    </row>
    <row r="215" s="1" customFormat="1" ht="15" customHeight="1">
      <c r="B215" s="342"/>
      <c r="C215" s="270" t="s">
        <v>372</v>
      </c>
      <c r="D215" s="270"/>
      <c r="E215" s="270"/>
      <c r="F215" s="293">
        <v>1</v>
      </c>
      <c r="G215" s="331"/>
      <c r="H215" s="322" t="s">
        <v>413</v>
      </c>
      <c r="I215" s="322"/>
      <c r="J215" s="322"/>
      <c r="K215" s="343"/>
    </row>
    <row r="216" s="1" customFormat="1" ht="15" customHeight="1">
      <c r="B216" s="342"/>
      <c r="C216" s="270"/>
      <c r="D216" s="270"/>
      <c r="E216" s="270"/>
      <c r="F216" s="293">
        <v>2</v>
      </c>
      <c r="G216" s="331"/>
      <c r="H216" s="322" t="s">
        <v>414</v>
      </c>
      <c r="I216" s="322"/>
      <c r="J216" s="322"/>
      <c r="K216" s="343"/>
    </row>
    <row r="217" s="1" customFormat="1" ht="15" customHeight="1">
      <c r="B217" s="342"/>
      <c r="C217" s="270"/>
      <c r="D217" s="270"/>
      <c r="E217" s="270"/>
      <c r="F217" s="293">
        <v>3</v>
      </c>
      <c r="G217" s="331"/>
      <c r="H217" s="322" t="s">
        <v>415</v>
      </c>
      <c r="I217" s="322"/>
      <c r="J217" s="322"/>
      <c r="K217" s="343"/>
    </row>
    <row r="218" s="1" customFormat="1" ht="15" customHeight="1">
      <c r="B218" s="342"/>
      <c r="C218" s="270"/>
      <c r="D218" s="270"/>
      <c r="E218" s="270"/>
      <c r="F218" s="293">
        <v>4</v>
      </c>
      <c r="G218" s="331"/>
      <c r="H218" s="322" t="s">
        <v>416</v>
      </c>
      <c r="I218" s="322"/>
      <c r="J218" s="322"/>
      <c r="K218" s="343"/>
    </row>
    <row r="219" s="1" customFormat="1" ht="12.75" customHeight="1">
      <c r="B219" s="344"/>
      <c r="C219" s="345"/>
      <c r="D219" s="345"/>
      <c r="E219" s="345"/>
      <c r="F219" s="345"/>
      <c r="G219" s="345"/>
      <c r="H219" s="345"/>
      <c r="I219" s="345"/>
      <c r="J219" s="345"/>
      <c r="K219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Zeman Jakub, Ing.</dc:creator>
  <cp:lastModifiedBy>Zeman Jakub, Ing.</cp:lastModifiedBy>
  <dcterms:created xsi:type="dcterms:W3CDTF">2024-09-18T06:06:55Z</dcterms:created>
  <dcterms:modified xsi:type="dcterms:W3CDTF">2024-09-18T06:06:58Z</dcterms:modified>
</cp:coreProperties>
</file>