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F:\STAVBY-ROZPOČTY-KONZULTACE - 2023\003 - ING. MARTIN TROKAN\MT-23-001 - FNOL - budova H1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MT-23-001 - Objekt H1 - V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'MT-23-001 - Objekt H1 - V...'!$C$79:$K$454</definedName>
    <definedName name="_xlnm.Print_Area" localSheetId="1">'MT-23-001 - Objekt H1 - V...'!$C$4:$J$37,'MT-23-001 - Objekt H1 - V...'!$C$43:$J$63,'MT-23-001 - Objekt H1 - V...'!$C$69:$K$454</definedName>
    <definedName name="_xlnm.Print_Titles" localSheetId="1">'MT-23-001 - Objekt H1 - V...'!$79:$79</definedName>
  </definedNames>
  <calcPr/>
</workbook>
</file>

<file path=xl/calcChain.xml><?xml version="1.0" encoding="utf-8"?>
<calcChain xmlns="http://schemas.openxmlformats.org/spreadsheetml/2006/main">
  <c i="2" l="1" r="R411"/>
  <c i="1" r="AY55"/>
  <c i="2" r="J35"/>
  <c r="J34"/>
  <c r="J33"/>
  <c i="1" r="AX55"/>
  <c i="2" r="BI412"/>
  <c r="BH412"/>
  <c r="BG412"/>
  <c r="BF412"/>
  <c r="T412"/>
  <c r="T411"/>
  <c r="R412"/>
  <c r="P412"/>
  <c r="P411"/>
  <c r="BI405"/>
  <c r="BH405"/>
  <c r="BG405"/>
  <c r="BF405"/>
  <c r="T405"/>
  <c r="R405"/>
  <c r="P405"/>
  <c r="BI353"/>
  <c r="BH353"/>
  <c r="BG353"/>
  <c r="BF353"/>
  <c r="T353"/>
  <c r="R353"/>
  <c r="P353"/>
  <c r="BI350"/>
  <c r="BH350"/>
  <c r="BG350"/>
  <c r="BF350"/>
  <c r="T350"/>
  <c r="R350"/>
  <c r="P350"/>
  <c r="BI300"/>
  <c r="BH300"/>
  <c r="BG300"/>
  <c r="BF300"/>
  <c r="T300"/>
  <c r="R300"/>
  <c r="P300"/>
  <c r="BI298"/>
  <c r="BH298"/>
  <c r="BG298"/>
  <c r="BF298"/>
  <c r="T298"/>
  <c r="R298"/>
  <c r="P298"/>
  <c r="BI295"/>
  <c r="BH295"/>
  <c r="BG295"/>
  <c r="BF295"/>
  <c r="T295"/>
  <c r="R295"/>
  <c r="P295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4"/>
  <c r="BH284"/>
  <c r="BG284"/>
  <c r="BF284"/>
  <c r="T284"/>
  <c r="R284"/>
  <c r="P284"/>
  <c r="BI282"/>
  <c r="BH282"/>
  <c r="BG282"/>
  <c r="BF282"/>
  <c r="T282"/>
  <c r="R282"/>
  <c r="P282"/>
  <c r="BI246"/>
  <c r="BH246"/>
  <c r="BG246"/>
  <c r="BF246"/>
  <c r="T246"/>
  <c r="R246"/>
  <c r="P246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08"/>
  <c r="BH208"/>
  <c r="BG208"/>
  <c r="BF208"/>
  <c r="T208"/>
  <c r="R208"/>
  <c r="P208"/>
  <c r="BI170"/>
  <c r="BH170"/>
  <c r="BG170"/>
  <c r="BF170"/>
  <c r="T170"/>
  <c r="R170"/>
  <c r="P170"/>
  <c r="BI121"/>
  <c r="BH121"/>
  <c r="BG121"/>
  <c r="BF121"/>
  <c r="T121"/>
  <c r="R121"/>
  <c r="P121"/>
  <c r="BI83"/>
  <c r="BH83"/>
  <c r="BG83"/>
  <c r="BF83"/>
  <c r="T83"/>
  <c r="T82"/>
  <c r="T81"/>
  <c r="R83"/>
  <c r="R82"/>
  <c r="R81"/>
  <c r="P83"/>
  <c r="P82"/>
  <c r="P81"/>
  <c r="J77"/>
  <c r="J76"/>
  <c r="F76"/>
  <c r="F74"/>
  <c r="E72"/>
  <c r="J51"/>
  <c r="J50"/>
  <c r="F50"/>
  <c r="F48"/>
  <c r="E46"/>
  <c r="J16"/>
  <c r="E16"/>
  <c r="F51"/>
  <c r="J15"/>
  <c r="J10"/>
  <c r="J48"/>
  <c i="1" r="L50"/>
  <c r="AM50"/>
  <c r="AM49"/>
  <c r="L49"/>
  <c r="AM47"/>
  <c r="L47"/>
  <c r="L45"/>
  <c r="L44"/>
  <c i="2" r="J350"/>
  <c r="BK208"/>
  <c r="J239"/>
  <c r="J289"/>
  <c r="J287"/>
  <c r="BK412"/>
  <c r="J353"/>
  <c r="BK246"/>
  <c r="BK287"/>
  <c r="J238"/>
  <c r="J170"/>
  <c r="J121"/>
  <c r="BK353"/>
  <c r="J282"/>
  <c r="BK238"/>
  <c r="BK243"/>
  <c r="BK170"/>
  <c r="J295"/>
  <c r="BK405"/>
  <c r="BK284"/>
  <c i="1" r="AS54"/>
  <c i="2" r="J291"/>
  <c r="BK83"/>
  <c r="BK350"/>
  <c r="BK121"/>
  <c r="J298"/>
  <c r="J246"/>
  <c r="J284"/>
  <c r="BK282"/>
  <c r="J208"/>
  <c r="J405"/>
  <c r="BK239"/>
  <c r="BK289"/>
  <c r="BK298"/>
  <c r="J241"/>
  <c r="J300"/>
  <c r="BK295"/>
  <c r="BK300"/>
  <c r="J83"/>
  <c r="BK241"/>
  <c r="J243"/>
  <c r="J412"/>
  <c r="BK291"/>
  <c l="1" r="BK120"/>
  <c r="R245"/>
  <c r="P245"/>
  <c r="T245"/>
  <c r="P120"/>
  <c r="P119"/>
  <c r="P80"/>
  <c i="1" r="AU55"/>
  <c i="2" r="T297"/>
  <c r="T120"/>
  <c r="T119"/>
  <c r="T80"/>
  <c r="P297"/>
  <c r="R120"/>
  <c r="R297"/>
  <c r="BK245"/>
  <c r="J245"/>
  <c r="J60"/>
  <c r="BK297"/>
  <c r="J297"/>
  <c r="J61"/>
  <c r="BK411"/>
  <c r="J411"/>
  <c r="J62"/>
  <c r="BK82"/>
  <c r="J82"/>
  <c r="J57"/>
  <c r="J74"/>
  <c r="BE287"/>
  <c r="BE300"/>
  <c r="BE350"/>
  <c r="BE353"/>
  <c r="BE405"/>
  <c r="BE412"/>
  <c r="F77"/>
  <c r="BE208"/>
  <c r="BE238"/>
  <c r="BE246"/>
  <c r="BE289"/>
  <c r="BE291"/>
  <c r="BE295"/>
  <c r="BE83"/>
  <c r="BE170"/>
  <c r="BE298"/>
  <c r="BE239"/>
  <c r="BE284"/>
  <c r="BE121"/>
  <c r="BE241"/>
  <c r="BE243"/>
  <c r="BE282"/>
  <c r="F33"/>
  <c i="1" r="BB55"/>
  <c r="BB54"/>
  <c r="W31"/>
  <c i="2" r="F35"/>
  <c i="1" r="BD55"/>
  <c r="BD54"/>
  <c r="W33"/>
  <c i="2" r="J32"/>
  <c i="1" r="AW55"/>
  <c i="2" r="F32"/>
  <c i="1" r="BA55"/>
  <c r="BA54"/>
  <c r="AW54"/>
  <c r="AK30"/>
  <c i="2" r="F34"/>
  <c i="1" r="BC55"/>
  <c r="BC54"/>
  <c r="AY54"/>
  <c r="AU54"/>
  <c i="2" l="1" r="R119"/>
  <c r="R80"/>
  <c r="BK119"/>
  <c r="J119"/>
  <c r="J58"/>
  <c r="J120"/>
  <c r="J59"/>
  <c r="BK81"/>
  <c r="BK80"/>
  <c r="J80"/>
  <c r="J28"/>
  <c i="1" r="AG55"/>
  <c r="AG54"/>
  <c r="AK26"/>
  <c r="AX54"/>
  <c r="W30"/>
  <c r="W32"/>
  <c i="2" r="J31"/>
  <c i="1" r="AV55"/>
  <c r="AT55"/>
  <c r="AN55"/>
  <c i="2" r="F31"/>
  <c i="1" r="AZ55"/>
  <c r="AZ54"/>
  <c r="W29"/>
  <c i="2" l="1" r="J55"/>
  <c r="J81"/>
  <c r="J56"/>
  <c r="J37"/>
  <c i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<sst xmlns="http://schemas.openxmlformats.org/spreadsheetml/2006/main">
  <si>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</si>
  <si>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</si>
  <si>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</si>
  <si>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</si>
  <si>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</si>
  <si>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{77db5b08-323b-4447-ab31-c4fb7c001bbf}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</si>
  <si>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</si>
  <si>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</si>
  <si>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</si>
  <si>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</si>
  <si>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</si>
  <si>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</si>
  <si>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</si>
  <si>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</si>
  <si>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MT-23-001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</si>
  <si>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</si>
  <si>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</si>
  <si>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Objekt H1 - Výměna stropních podhledů na chodbách</t>
  </si>
  <si>
    <t>KSO:</t>
  </si>
  <si>
    <t/>
  </si>
  <si>
    <t>CC-CZ:</t>
  </si>
  <si>
    <t>Místo:</t>
  </si>
  <si>
    <t>Areál FNOL</t>
  </si>
  <si>
    <t>Datum:</t>
  </si>
  <si>
    <t>6. 3. 2023</t>
  </si>
  <si>
    <t>Zadavatel:</t>
  </si>
  <si>
    <t>IČ:</t>
  </si>
  <si>
    <t>Fakultní nemocnice Olomouc</t>
  </si>
  <si>
    <t>DIČ:</t>
  </si>
  <si>
    <t>Uchazeč:</t>
  </si>
  <si>
    <t>Vyplň údaj</t>
  </si>
  <si>
    <t>Projektant:</t>
  </si>
  <si>
    <t xml:space="preserve">Ing. Martin Trokan </t>
  </si>
  <si>
    <t>True</t>
  </si>
  <si>
    <t>Zpracovatel:</t>
  </si>
  <si>
    <t>Tomáš Slíva</t>
  </si>
  <si>
    <t>Poznámka:</t>
  </si>
  <si>
    <t>Položkový rozpočet byl zpracován dle Projekčních podkladů vypracovaných Ing. Martinem Trokanem a PBŘS vypracovaným Ing. Jaromírem Dejlem - " Objekt H1 Lůžkové oddělení - Klinika plicních nemocí a tuber - Výměna stropních podhledů na chodbách".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</si>
  <si>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</si>
  <si>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</si>
  <si>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</si>
  <si>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</si>
  <si>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</si>
  <si>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</si>
  <si>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</si>
  <si>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</si>
  <si>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</si>
  <si>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</si>
  <si>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</si>
  <si>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</si>
  <si>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</si>
  <si>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</si>
  <si>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</si>
  <si>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</si>
  <si>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</si>
  <si>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</si>
  <si>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</si>
  <si>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</si>
  <si>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</si>
  <si>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</si>
  <si>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</si>
  <si>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</si>
  <si>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</si>
  <si>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</si>
  <si>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</si>
  <si>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</si>
  <si>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</si>
  <si>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</si>
  <si>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</si>
  <si>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</si>
  <si>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</si>
  <si>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</si>
  <si>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</si>
  <si>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</si>
  <si>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</si>
  <si>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</si>
  <si>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</si>
  <si>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</si>
  <si>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</si>
  <si>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</si>
  <si>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</si>
  <si>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</si>
  <si>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</si>
  <si>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</si>
  <si>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</si>
  <si>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</si>
  <si>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</si>
  <si>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</si>
  <si>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763 - Konstrukce suché výstavby</t>
  </si>
  <si>
    <t xml:space="preserve">    767 - Konstrukce zámečnické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</si>
  <si>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</si>
  <si>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</si>
  <si>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</si>
  <si>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</si>
  <si>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</si>
  <si>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</si>
  <si>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</si>
  <si>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</si>
  <si>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</si>
  <si>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</si>
  <si>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</si>
  <si>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</si>
  <si>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</si>
  <si>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</si>
  <si>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</si>
  <si>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</si>
  <si>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</si>
  <si>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</si>
  <si>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</si>
  <si>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</si>
  <si>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</si>
  <si>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952901111</t>
  </si>
  <si>
    <t>Vyčištění budov nebo objektů před předáním do užívání budov bytové nebo občanské výstavby, světlé výšky podlaží do 4 m</t>
  </si>
  <si>
    <t>m2</t>
  </si>
  <si>
    <t>CS ÚRS 2023 01</t>
  </si>
  <si>
    <t>4</t>
  </si>
  <si>
    <t>-579371080</t>
  </si>
  <si>
    <t>Online PSC</t>
  </si>
  <si>
    <t>https://podminky.urs.cz/item/CS_URS_2023_01/952901111</t>
  </si>
  <si>
    <t>VV</t>
  </si>
  <si>
    <t>Budova H1 - klinika plicních nemocí a TBC</t>
  </si>
  <si>
    <t xml:space="preserve">Výměna stropních podhledů na centrální chodbě </t>
  </si>
  <si>
    <t>Půdorys 2NP</t>
  </si>
  <si>
    <t>výkres č.1 - část 1</t>
  </si>
  <si>
    <t>"A-H102010 - chodba před výtahem - CHÚC PP odolnost EI 30 DP1" 22,59</t>
  </si>
  <si>
    <t>"A-H102030 - chodba" 24,10</t>
  </si>
  <si>
    <t>Mezisoučet</t>
  </si>
  <si>
    <t>3</t>
  </si>
  <si>
    <t>výkres č.2 - část 2</t>
  </si>
  <si>
    <t>"A-H102210 - chodba" 81,38</t>
  </si>
  <si>
    <t>"A-H102310 - čekárna" 22,16</t>
  </si>
  <si>
    <t>"A-H102450 - schodiště" 8,14</t>
  </si>
  <si>
    <t>Půdorys 3NP</t>
  </si>
  <si>
    <t>výkres č.3 - část 1</t>
  </si>
  <si>
    <t>"A-H103010 - chodba před výtahem - CHÚC PP odolnost EI 30 DP1" 22,59</t>
  </si>
  <si>
    <t>"A-H103030 - 1. chodba" 15,95</t>
  </si>
  <si>
    <t>"A-H103060 - 2.chodba" 8,04</t>
  </si>
  <si>
    <t>výkres č.4 - část 2</t>
  </si>
  <si>
    <t>"A-H102200 - chodba" 81,38</t>
  </si>
  <si>
    <t xml:space="preserve">"A-H102300 - čekárna"  22,16</t>
  </si>
  <si>
    <t>"A-H103060 - schodiště" 8,14</t>
  </si>
  <si>
    <t>Půdorys 4NP</t>
  </si>
  <si>
    <t>výkres č. 5 - část 1</t>
  </si>
  <si>
    <t>"A-H104010 - chodba před výtahem - CHÚC PP odolnost EI 30 DP1" 22,59</t>
  </si>
  <si>
    <t>"A-H104030 - chodba " 24,10</t>
  </si>
  <si>
    <t>výkres č.6 - část 2</t>
  </si>
  <si>
    <t>"A-H104280 - čekárna" 22,16</t>
  </si>
  <si>
    <t xml:space="preserve">"A-H104180 - chodba"  40,79</t>
  </si>
  <si>
    <t>"A-H104430 - chodba" 8,36</t>
  </si>
  <si>
    <t>Součet</t>
  </si>
  <si>
    <t>PSV</t>
  </si>
  <si>
    <t>Práce a dodávky PSV</t>
  </si>
  <si>
    <t>763</t>
  </si>
  <si>
    <t>Konstrukce suché výstavby</t>
  </si>
  <si>
    <t>763111719R</t>
  </si>
  <si>
    <t xml:space="preserve">SDK úprava styku stěny a podhledu akrylátovým tmelem </t>
  </si>
  <si>
    <t>m</t>
  </si>
  <si>
    <t>16</t>
  </si>
  <si>
    <t>-204063465</t>
  </si>
  <si>
    <t>https://podminky.urs.cz/item/CS_URS_2023_01/763111719R</t>
  </si>
  <si>
    <t xml:space="preserve">"A-H102010 - chodba před výtahem - CHÚC PP odolnost EI 30 DP1" </t>
  </si>
  <si>
    <t>7,06+7,06+3,2+3,2</t>
  </si>
  <si>
    <t xml:space="preserve">"A-H102030 - chodba" </t>
  </si>
  <si>
    <t>10,65+10,65+2,26+2,26</t>
  </si>
  <si>
    <t>"A-H102210 - chodba"</t>
  </si>
  <si>
    <t>35,96+35,96+2,26+2,26</t>
  </si>
  <si>
    <t xml:space="preserve">"A-H102310 - čekárna" </t>
  </si>
  <si>
    <t>6,7+6,7+3,46+3,46</t>
  </si>
  <si>
    <t xml:space="preserve">"A-H102450 - schodiště" </t>
  </si>
  <si>
    <t>2,26+2,26+3,6+3,6</t>
  </si>
  <si>
    <t xml:space="preserve">"A-H103010 - chodba před výtahem - CHÚC PP odolnost EI 30 DP1" </t>
  </si>
  <si>
    <t xml:space="preserve">"A-H103030 - 1. chodba" </t>
  </si>
  <si>
    <t>7,06+7,06+2,26+2,26</t>
  </si>
  <si>
    <t xml:space="preserve">"A-H103060 - 2.chodba" </t>
  </si>
  <si>
    <t>3,56+3,56+2,26+2,26</t>
  </si>
  <si>
    <t xml:space="preserve">"A-H102200 - chodba" </t>
  </si>
  <si>
    <t xml:space="preserve">"A-H102300 - čekárna"  </t>
  </si>
  <si>
    <t xml:space="preserve">"A-H103060 - schodiště" </t>
  </si>
  <si>
    <t xml:space="preserve">"A-H104010 - chodba před výtahem - CHÚC PP odolnost EI 30 DP1" </t>
  </si>
  <si>
    <t xml:space="preserve">"A-H104030 - chodba " </t>
  </si>
  <si>
    <t xml:space="preserve">"A-H104280 - čekárna" </t>
  </si>
  <si>
    <t xml:space="preserve">"A-H104180 - chodba"  </t>
  </si>
  <si>
    <t>18,05+18,05+2,26+2,26</t>
  </si>
  <si>
    <t>"A-H104430 - chodba"</t>
  </si>
  <si>
    <t>763132112</t>
  </si>
  <si>
    <t>Podhled ze sádrokartonových desek – samostatný požární předěl dvouvrstvá nosná konstrukce z ocelových profilů CD, UD s oboustrannou požární odolností celoplošná izolace a CD profily vyplněny izolací o objemové hmotnosti 40 kg/m3 jednoduše opláštěná deskou protipožární DF tl. 15 mm, TI tl. 60 mm 40 kg/m3, EI Z/S 30/40</t>
  </si>
  <si>
    <t>-1968396987</t>
  </si>
  <si>
    <t>https://podminky.urs.cz/item/CS_URS_2023_01/763132112</t>
  </si>
  <si>
    <t>P</t>
  </si>
  <si>
    <t>Poznámka k položce:_x000d_
Dle PBŘS _x000d_
FNOL - Objekt H1 Lůžkové oddělení - Klinik plicních nemocí a tuber._x000d_
Výměna stropních podhledů v chodbě ve 2NP, 3NP a 4NP._x000d_
Vypracoval Ing. Jaromír Dejl ze dne 28/3/2022</t>
  </si>
  <si>
    <t>Dle PBŘS nový podhled v CHÚC a mimo CHÚC požaduje podhled s odolností EI 30/DP1</t>
  </si>
  <si>
    <t>763172453</t>
  </si>
  <si>
    <t>Montáž dvířek pro konstrukce ze sádrokartonových desek revizních protipožárních pro podhledy velikost (šxv) 400 x 400 mm</t>
  </si>
  <si>
    <t>kus</t>
  </si>
  <si>
    <t>-203869610</t>
  </si>
  <si>
    <t>https://podminky.urs.cz/item/CS_URS_2023_01/763172453</t>
  </si>
  <si>
    <t>Revizní otvory EI 60</t>
  </si>
  <si>
    <t>"A-H102010 - chodba před výtahem - CHÚC PP odolnost EI 30 DP1" 1+1</t>
  </si>
  <si>
    <t>"A-H102030 - chodba" 1+1</t>
  </si>
  <si>
    <t>"A-H102210 - chodba"1+1+1</t>
  </si>
  <si>
    <t>"A-H102310 - čekárna" 1+1</t>
  </si>
  <si>
    <t>"A-H102450 - schodiště" 1</t>
  </si>
  <si>
    <t>"A-H103010 - chodba před výtahem - CHÚC PP odolnost EI 30 DP1" 1+1</t>
  </si>
  <si>
    <t>"A-H103030 - 1. chodba" 1</t>
  </si>
  <si>
    <t>"A-H103060 - 2.chodba" 1</t>
  </si>
  <si>
    <t>"A-H102200 - chodba" 1+1+1</t>
  </si>
  <si>
    <t xml:space="preserve">"A-H102300 - čekárna"  1+1</t>
  </si>
  <si>
    <t>"A-H103060 - schodiště" 1</t>
  </si>
  <si>
    <t>"A-H104010 - chodba před výtahem - CHÚC PP odolnost EI 30 DP1" 1+1</t>
  </si>
  <si>
    <t>"A-H104030 - chodba " 1+1</t>
  </si>
  <si>
    <t>"A-H104280 - čekárna" 1+1</t>
  </si>
  <si>
    <t xml:space="preserve">"A-H104180 - chodba"  1+1</t>
  </si>
  <si>
    <t>"A-H104430 - chodba"1</t>
  </si>
  <si>
    <t>5</t>
  </si>
  <si>
    <t>M</t>
  </si>
  <si>
    <t>59030761</t>
  </si>
  <si>
    <t xml:space="preserve">dvířka revizní protipožární pro stěny a podhledy EI 60  400x400 mm</t>
  </si>
  <si>
    <t>32</t>
  </si>
  <si>
    <t>-2130954011</t>
  </si>
  <si>
    <t>6</t>
  </si>
  <si>
    <t>949101111</t>
  </si>
  <si>
    <t>Lešení pomocné pracovní pro objekty pozemních staveb pro zatížení do 150 kg/m2, o výšce lešeňové podlahy do 1,9 m</t>
  </si>
  <si>
    <t>1952296627</t>
  </si>
  <si>
    <t>https://podminky.urs.cz/item/CS_URS_2023_01/949101111</t>
  </si>
  <si>
    <t>7</t>
  </si>
  <si>
    <t>998763302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</si>
  <si>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</si>
  <si>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t</t>
  </si>
  <si>
    <t>1925708663</t>
  </si>
  <si>
    <t>https://podminky.urs.cz/item/CS_URS_2023_01/998763302</t>
  </si>
  <si>
    <t>8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</si>
  <si>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</si>
  <si>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</si>
  <si>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-42304710</t>
  </si>
  <si>
    <t>https://podminky.urs.cz/item/CS_URS_2023_01/998763381</t>
  </si>
  <si>
    <t>767</t>
  </si>
  <si>
    <t>Konstrukce zámečnické</t>
  </si>
  <si>
    <t>767581802</t>
  </si>
  <si>
    <t>Demontáž podhledů lamel</t>
  </si>
  <si>
    <t>-1780008476</t>
  </si>
  <si>
    <t>https://podminky.urs.cz/item/CS_URS_2023_01/767581802</t>
  </si>
  <si>
    <t>10</t>
  </si>
  <si>
    <t>767582800</t>
  </si>
  <si>
    <t>Demontáž podhledů roštů</t>
  </si>
  <si>
    <t>1353061776</t>
  </si>
  <si>
    <t>https://podminky.urs.cz/item/CS_URS_2023_01/767582800</t>
  </si>
  <si>
    <t>11</t>
  </si>
  <si>
    <t>997013213</t>
  </si>
  <si>
    <t>Vnitrostaveništní doprava suti a vybouraných hmot vodorovně do 50 m svisle ručně pro budovy a haly výšky přes 9 do 12 m</t>
  </si>
  <si>
    <t>-74825030</t>
  </si>
  <si>
    <t>https://podminky.urs.cz/item/CS_URS_2023_01/997013213</t>
  </si>
  <si>
    <t>Poznámka k položce:_x000d_
Demontované hmoty jsou recyklovatelné v rámci sběrných dvorů.</t>
  </si>
  <si>
    <t>12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</si>
  <si>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</si>
  <si>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</si>
  <si>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-1474587581</t>
  </si>
  <si>
    <t>https://podminky.urs.cz/item/CS_URS_2023_01/997013219</t>
  </si>
  <si>
    <t>13</t>
  </si>
  <si>
    <t>997013501</t>
  </si>
  <si>
    <t>Odvoz suti a vybouraných hmot na skládku nebo meziskládku se složením, na vzdálenost do 1 km</t>
  </si>
  <si>
    <t>-707684165</t>
  </si>
  <si>
    <t>https://podminky.urs.cz/item/CS_URS_2023_01/997013501</t>
  </si>
  <si>
    <t>14</t>
  </si>
  <si>
    <t>997013509</t>
  </si>
  <si>
    <t>Odvoz suti a vybouraných hmot na skládku nebo meziskládku se složením, na vzdálenost Příplatek k ceně za každý další i započatý 1 km přes 1 km</t>
  </si>
  <si>
    <t>635693645</t>
  </si>
  <si>
    <t>https://podminky.urs.cz/item/CS_URS_2023_01/997013509</t>
  </si>
  <si>
    <t>Poznámka k položce:_x000d_
do 10 km do stavby</t>
  </si>
  <si>
    <t>2,456*10 'Přepočtené koeficientem množství</t>
  </si>
  <si>
    <t>997013631</t>
  </si>
  <si>
    <t>Poplatek za uložení stavebního odpadu na skládce (skládkovné) směsného stavebního a demoličního zatříděného do Katalogu odpadů pod kódem 17 09 04</t>
  </si>
  <si>
    <t>1436401505</t>
  </si>
  <si>
    <t>https://podminky.urs.cz/item/CS_URS_2023_01/997013631</t>
  </si>
  <si>
    <t>784</t>
  </si>
  <si>
    <t>Dokončovací práce - malby a tapety</t>
  </si>
  <si>
    <t>784121001</t>
  </si>
  <si>
    <t>Oškrabání malby v místnostech výšky do 3,80 m</t>
  </si>
  <si>
    <t>1873607324</t>
  </si>
  <si>
    <t>https://podminky.urs.cz/item/CS_URS_2023_01/784121001</t>
  </si>
  <si>
    <t>17</t>
  </si>
  <si>
    <t>784171001</t>
  </si>
  <si>
    <t>Olepování vnitřních ploch (materiál ve specifikaci) včetně pozdějšího odlepení páskou nebo fólií v místnostech výšky do 3,80 m</t>
  </si>
  <si>
    <t>945862619</t>
  </si>
  <si>
    <t>https://podminky.urs.cz/item/CS_URS_2023_01/784171001</t>
  </si>
  <si>
    <t>Poznámka k položce:_x000d_
vč. materiálu</t>
  </si>
  <si>
    <t>18</t>
  </si>
  <si>
    <t>784171101</t>
  </si>
  <si>
    <t>Zakrytí nemalovaných ploch (materiál ve specifikaci) včetně pozdějšího odkrytí podlah</t>
  </si>
  <si>
    <t>-1516635489</t>
  </si>
  <si>
    <t>https://podminky.urs.cz/item/CS_URS_2023_01/784171101</t>
  </si>
  <si>
    <t>19</t>
  </si>
  <si>
    <t>784181101</t>
  </si>
  <si>
    <t>Penetrace podkladu jednonásobná základní akrylátová bezbarvá v místnostech výšky do 3,80 m</t>
  </si>
  <si>
    <t>357569914</t>
  </si>
  <si>
    <t>https://podminky.urs.cz/item/CS_URS_2023_01/784181101</t>
  </si>
  <si>
    <t>Podhledy</t>
  </si>
  <si>
    <t>434,63</t>
  </si>
  <si>
    <t>Stěny</t>
  </si>
  <si>
    <t>(7,06+7,06+3,2+3,2)*3,15</t>
  </si>
  <si>
    <t>(10,65+10,65+2,26+2,26)*3,15</t>
  </si>
  <si>
    <t>(35,96+35,96+2,26+2,26)*3,15</t>
  </si>
  <si>
    <t>(6,7+6,7+3,46+3,46)*3,15</t>
  </si>
  <si>
    <t>(2,26+2,26+3,6+3,6)*3,15</t>
  </si>
  <si>
    <t>(7,06+7,06+2,26+2,26)*3,15</t>
  </si>
  <si>
    <t>(3,56+3,56+2,26+2,26)*3,15</t>
  </si>
  <si>
    <t>(18,05+18,05+2,26+2,26)*3,15</t>
  </si>
  <si>
    <t>20</t>
  </si>
  <si>
    <t>784221101</t>
  </si>
  <si>
    <t>Malby z malířských směsí otěruvzdorných za sucha dvojnásobné, bílé za sucha otěruvzdorné dobře v místnostech výšky do 3,80 m</t>
  </si>
  <si>
    <t>-9605740</t>
  </si>
  <si>
    <t>https://podminky.urs.cz/item/CS_URS_2023_01/784221101</t>
  </si>
  <si>
    <t>1792,973</t>
  </si>
  <si>
    <t>HZS</t>
  </si>
  <si>
    <t>Hodinové zúčtovací sazby</t>
  </si>
  <si>
    <t>HZS2232</t>
  </si>
  <si>
    <t>Hodinové zúčtovací sazby profesí PSV provádění stavebních instalací elektrikář odborný</t>
  </si>
  <si>
    <t>hod</t>
  </si>
  <si>
    <t>512</t>
  </si>
  <si>
    <t>-1709917956</t>
  </si>
  <si>
    <t>https://podminky.urs.cz/item/CS_URS_2023_01/HZS2232</t>
  </si>
  <si>
    <t>Poznámka k položce:_x000d_
Odpojení a demontáž stávajících svítidel před demontáží stropního podhledu._x000d_
_x000d_
Kompletní elektroonstalační práce nejsou předmětem tohoto položkového rozpočtu._x000d_
Elektroinstalace jsou dodávkou zadavatele stavebních prací.</t>
  </si>
  <si>
    <t>3*8</t>
  </si>
  <si>
    <t>"A-H102010 - chodba před výtahem - CHÚC PP odolnost EI 30 DP1" 4</t>
  </si>
  <si>
    <t>"A-H102030 - chodba" 4</t>
  </si>
  <si>
    <t>"A-H102210 - chodba" 8</t>
  </si>
  <si>
    <t>"A-H102310 - čekárna" 4</t>
  </si>
  <si>
    <t>"A-H102450 - schodiště" 4</t>
  </si>
  <si>
    <t>"A-H103010 - chodba před výtahem - CHÚC PP odolnost EI 30 DP1" 4</t>
  </si>
  <si>
    <t>"A-H103030 - 1. chodba" 4</t>
  </si>
  <si>
    <t>"A-H103060 - 2.chodba" 4</t>
  </si>
  <si>
    <t>"A-H102200 - chodba" 8</t>
  </si>
  <si>
    <t xml:space="preserve">"A-H102300 - čekárna"  4</t>
  </si>
  <si>
    <t>"A-H103060 - schodiště"4</t>
  </si>
  <si>
    <t>"A-H104010 - chodba před výtahem - CHÚC PP odolnost EI 30 DP1" 4</t>
  </si>
  <si>
    <t>"A-H104030 - chodba " 4</t>
  </si>
  <si>
    <t>"A-H104280 - čekárna" 4</t>
  </si>
  <si>
    <t xml:space="preserve">"A-H104180 - chodba"  4</t>
  </si>
  <si>
    <t>"A-H104430 - chodba" 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</si>
</sst>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19" xfId="0" applyFont="1" applyBorder="1" applyAlignment="1" applyProtection="1">
      <alignment vertical="center"/>
    </xf>
    <xf numFmtId="0" fontId="12" fillId="0" borderId="20" xfId="0" applyFont="1" applyBorder="1" applyAlignment="1" applyProtection="1">
      <alignment vertical="center"/>
    </xf>
    <xf numFmtId="0" fontId="12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952901111" TargetMode="External" /><Relationship Id="rId2" Type="http://schemas.openxmlformats.org/officeDocument/2006/relationships/hyperlink" Target="https://podminky.urs.cz/item/CS_URS_2023_01/763111719R" TargetMode="External" /><Relationship Id="rId3" Type="http://schemas.openxmlformats.org/officeDocument/2006/relationships/hyperlink" Target="https://podminky.urs.cz/item/CS_URS_2023_01/763132112" TargetMode="External" /><Relationship Id="rId4" Type="http://schemas.openxmlformats.org/officeDocument/2006/relationships/hyperlink" Target="https://podminky.urs.cz/item/CS_URS_2023_01/763172453" TargetMode="External" /><Relationship Id="rId5" Type="http://schemas.openxmlformats.org/officeDocument/2006/relationships/hyperlink" Target="https://podminky.urs.cz/item/CS_URS_2023_01/949101111" TargetMode="External" /><Relationship Id="rId6" Type="http://schemas.openxmlformats.org/officeDocument/2006/relationships/hyperlink" Target="https://podminky.urs.cz/item/CS_URS_2023_01/998763302" TargetMode="External" /><Relationship Id="rId7" Type="http://schemas.openxmlformats.org/officeDocument/2006/relationships/hyperlink" Target="https://podminky.urs.cz/item/CS_URS_2023_01/998763381" TargetMode="External" /><Relationship Id="rId8" Type="http://schemas.openxmlformats.org/officeDocument/2006/relationships/hyperlink" Target="https://podminky.urs.cz/item/CS_URS_2023_01/767581802" TargetMode="External" /><Relationship Id="rId9" Type="http://schemas.openxmlformats.org/officeDocument/2006/relationships/hyperlink" Target="https://podminky.urs.cz/item/CS_URS_2023_01/767582800" TargetMode="External" /><Relationship Id="rId10" Type="http://schemas.openxmlformats.org/officeDocument/2006/relationships/hyperlink" Target="https://podminky.urs.cz/item/CS_URS_2023_01/997013213" TargetMode="External" /><Relationship Id="rId11" Type="http://schemas.openxmlformats.org/officeDocument/2006/relationships/hyperlink" Target="https://podminky.urs.cz/item/CS_URS_2023_01/997013219" TargetMode="External" /><Relationship Id="rId12" Type="http://schemas.openxmlformats.org/officeDocument/2006/relationships/hyperlink" Target="https://podminky.urs.cz/item/CS_URS_2023_01/997013501" TargetMode="External" /><Relationship Id="rId13" Type="http://schemas.openxmlformats.org/officeDocument/2006/relationships/hyperlink" Target="https://podminky.urs.cz/item/CS_URS_2023_01/997013509" TargetMode="External" /><Relationship Id="rId14" Type="http://schemas.openxmlformats.org/officeDocument/2006/relationships/hyperlink" Target="https://podminky.urs.cz/item/CS_URS_2023_01/997013631" TargetMode="External" /><Relationship Id="rId15" Type="http://schemas.openxmlformats.org/officeDocument/2006/relationships/hyperlink" Target="https://podminky.urs.cz/item/CS_URS_2023_01/784121001" TargetMode="External" /><Relationship Id="rId16" Type="http://schemas.openxmlformats.org/officeDocument/2006/relationships/hyperlink" Target="https://podminky.urs.cz/item/CS_URS_2023_01/784171001" TargetMode="External" /><Relationship Id="rId17" Type="http://schemas.openxmlformats.org/officeDocument/2006/relationships/hyperlink" Target="https://podminky.urs.cz/item/CS_URS_2023_01/784171101" TargetMode="External" /><Relationship Id="rId18" Type="http://schemas.openxmlformats.org/officeDocument/2006/relationships/hyperlink" Target="https://podminky.urs.cz/item/CS_URS_2023_01/784181101" TargetMode="External" /><Relationship Id="rId19" Type="http://schemas.openxmlformats.org/officeDocument/2006/relationships/hyperlink" Target="https://podminky.urs.cz/item/CS_URS_2023_01/784221101" TargetMode="External" /><Relationship Id="rId20" Type="http://schemas.openxmlformats.org/officeDocument/2006/relationships/hyperlink" Target="https://podminky.urs.cz/item/CS_URS_2023_01/HZS2232" TargetMode="External" /><Relationship Id="rId2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35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MT-23-001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Objekt H1 - Výměna stropních podhledů na chodbách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Areál FNOL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6. 3. 2023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Fakultní nemocnice Olomouc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 xml:space="preserve">Ing. Martin Trokan 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Tomáš Slíva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71</v>
      </c>
      <c r="BT54" s="110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24.75" customHeight="1">
      <c r="A55" s="111" t="s">
        <v>75</v>
      </c>
      <c r="B55" s="112"/>
      <c r="C55" s="113"/>
      <c r="D55" s="114" t="s">
        <v>14</v>
      </c>
      <c r="E55" s="114"/>
      <c r="F55" s="114"/>
      <c r="G55" s="114"/>
      <c r="H55" s="114"/>
      <c r="I55" s="115"/>
      <c r="J55" s="114" t="s">
        <v>17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'MT-23-001 - Objekt H1 - V...'!J28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76</v>
      </c>
      <c r="AR55" s="118"/>
      <c r="AS55" s="119">
        <v>0</v>
      </c>
      <c r="AT55" s="120">
        <f>ROUND(SUM(AV55:AW55),2)</f>
        <v>0</v>
      </c>
      <c r="AU55" s="121">
        <f>'MT-23-001 - Objekt H1 - V...'!P80</f>
        <v>0</v>
      </c>
      <c r="AV55" s="120">
        <f>'MT-23-001 - Objekt H1 - V...'!J31</f>
        <v>0</v>
      </c>
      <c r="AW55" s="120">
        <f>'MT-23-001 - Objekt H1 - V...'!J32</f>
        <v>0</v>
      </c>
      <c r="AX55" s="120">
        <f>'MT-23-001 - Objekt H1 - V...'!J33</f>
        <v>0</v>
      </c>
      <c r="AY55" s="120">
        <f>'MT-23-001 - Objekt H1 - V...'!J34</f>
        <v>0</v>
      </c>
      <c r="AZ55" s="120">
        <f>'MT-23-001 - Objekt H1 - V...'!F31</f>
        <v>0</v>
      </c>
      <c r="BA55" s="120">
        <f>'MT-23-001 - Objekt H1 - V...'!F32</f>
        <v>0</v>
      </c>
      <c r="BB55" s="120">
        <f>'MT-23-001 - Objekt H1 - V...'!F33</f>
        <v>0</v>
      </c>
      <c r="BC55" s="120">
        <f>'MT-23-001 - Objekt H1 - V...'!F34</f>
        <v>0</v>
      </c>
      <c r="BD55" s="122">
        <f>'MT-23-001 - Objekt H1 - V...'!F35</f>
        <v>0</v>
      </c>
      <c r="BE55" s="7"/>
      <c r="BT55" s="123" t="s">
        <v>77</v>
      </c>
      <c r="BU55" s="123" t="s">
        <v>78</v>
      </c>
      <c r="BV55" s="123" t="s">
        <v>73</v>
      </c>
      <c r="BW55" s="123" t="s">
        <v>5</v>
      </c>
      <c r="BX55" s="123" t="s">
        <v>74</v>
      </c>
      <c r="CL55" s="123" t="s">
        <v>19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KWnnPiFvffnlovJA759V+i6iLxdAPRCE6RZNVEOwDLfRgh6Fcr1cD98H335KTxpRkbzX8P8TJJqwlJAMi/lijQ==" hashValue="H0vX/Zw3uaQ9q2DMXvT1wr+91i6H1vzq2qwAz0RBVncVWDxeafFg50OzJoN7MjyHOpqTALjGBs2cvC6PW1q7C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MT-23-001 - Objekt H1 - 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1"/>
      <c r="AT3" s="18" t="s">
        <v>79</v>
      </c>
    </row>
    <row r="4" s="1" customFormat="1" ht="24.96" customHeight="1">
      <c r="B4" s="21"/>
      <c r="D4" s="126" t="s">
        <v>80</v>
      </c>
      <c r="L4" s="21"/>
      <c r="M4" s="127" t="s">
        <v>10</v>
      </c>
      <c r="AT4" s="18" t="s">
        <v>4</v>
      </c>
    </row>
    <row r="5" s="1" customFormat="1" ht="6.96" customHeight="1">
      <c r="B5" s="21"/>
      <c r="L5" s="21"/>
    </row>
    <row r="6" s="2" customFormat="1" ht="12" customHeight="1">
      <c r="A6" s="39"/>
      <c r="B6" s="45"/>
      <c r="C6" s="39"/>
      <c r="D6" s="128" t="s">
        <v>16</v>
      </c>
      <c r="E6" s="39"/>
      <c r="F6" s="39"/>
      <c r="G6" s="39"/>
      <c r="H6" s="39"/>
      <c r="I6" s="39"/>
      <c r="J6" s="39"/>
      <c r="K6" s="39"/>
      <c r="L6" s="12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16.5" customHeight="1">
      <c r="A7" s="39"/>
      <c r="B7" s="45"/>
      <c r="C7" s="39"/>
      <c r="D7" s="39"/>
      <c r="E7" s="130" t="s">
        <v>17</v>
      </c>
      <c r="F7" s="39"/>
      <c r="G7" s="39"/>
      <c r="H7" s="39"/>
      <c r="I7" s="39"/>
      <c r="J7" s="39"/>
      <c r="K7" s="39"/>
      <c r="L7" s="12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39"/>
      <c r="J8" s="39"/>
      <c r="K8" s="39"/>
      <c r="L8" s="12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28" t="s">
        <v>18</v>
      </c>
      <c r="E9" s="39"/>
      <c r="F9" s="131" t="s">
        <v>19</v>
      </c>
      <c r="G9" s="39"/>
      <c r="H9" s="39"/>
      <c r="I9" s="128" t="s">
        <v>20</v>
      </c>
      <c r="J9" s="131" t="s">
        <v>19</v>
      </c>
      <c r="K9" s="39"/>
      <c r="L9" s="12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28" t="s">
        <v>21</v>
      </c>
      <c r="E10" s="39"/>
      <c r="F10" s="131" t="s">
        <v>22</v>
      </c>
      <c r="G10" s="39"/>
      <c r="H10" s="39"/>
      <c r="I10" s="128" t="s">
        <v>23</v>
      </c>
      <c r="J10" s="132" t="str">
        <f>'Rekapitulace stavby'!AN8</f>
        <v>6. 3. 2023</v>
      </c>
      <c r="K10" s="39"/>
      <c r="L10" s="12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39"/>
      <c r="J11" s="39"/>
      <c r="K11" s="39"/>
      <c r="L11" s="12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8" t="s">
        <v>25</v>
      </c>
      <c r="E12" s="39"/>
      <c r="F12" s="39"/>
      <c r="G12" s="39"/>
      <c r="H12" s="39"/>
      <c r="I12" s="128" t="s">
        <v>26</v>
      </c>
      <c r="J12" s="131" t="s">
        <v>19</v>
      </c>
      <c r="K12" s="39"/>
      <c r="L12" s="12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31" t="s">
        <v>27</v>
      </c>
      <c r="F13" s="39"/>
      <c r="G13" s="39"/>
      <c r="H13" s="39"/>
      <c r="I13" s="128" t="s">
        <v>28</v>
      </c>
      <c r="J13" s="131" t="s">
        <v>19</v>
      </c>
      <c r="K13" s="39"/>
      <c r="L13" s="12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2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28" t="s">
        <v>29</v>
      </c>
      <c r="E15" s="39"/>
      <c r="F15" s="39"/>
      <c r="G15" s="39"/>
      <c r="H15" s="39"/>
      <c r="I15" s="128" t="s">
        <v>26</v>
      </c>
      <c r="J15" s="34" t="str">
        <f>'Rekapitulace stavby'!AN13</f>
        <v>Vyplň údaj</v>
      </c>
      <c r="K15" s="39"/>
      <c r="L15" s="12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'Rekapitulace stavby'!E14</f>
        <v>Vyplň údaj</v>
      </c>
      <c r="F16" s="131"/>
      <c r="G16" s="131"/>
      <c r="H16" s="131"/>
      <c r="I16" s="128" t="s">
        <v>28</v>
      </c>
      <c r="J16" s="34" t="str">
        <f>'Rekapitulace stavby'!AN14</f>
        <v>Vyplň údaj</v>
      </c>
      <c r="K16" s="39"/>
      <c r="L16" s="12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2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28" t="s">
        <v>31</v>
      </c>
      <c r="E18" s="39"/>
      <c r="F18" s="39"/>
      <c r="G18" s="39"/>
      <c r="H18" s="39"/>
      <c r="I18" s="128" t="s">
        <v>26</v>
      </c>
      <c r="J18" s="131" t="s">
        <v>19</v>
      </c>
      <c r="K18" s="39"/>
      <c r="L18" s="12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1" t="s">
        <v>32</v>
      </c>
      <c r="F19" s="39"/>
      <c r="G19" s="39"/>
      <c r="H19" s="39"/>
      <c r="I19" s="128" t="s">
        <v>28</v>
      </c>
      <c r="J19" s="131" t="s">
        <v>19</v>
      </c>
      <c r="K19" s="39"/>
      <c r="L19" s="12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2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28" t="s">
        <v>34</v>
      </c>
      <c r="E21" s="39"/>
      <c r="F21" s="39"/>
      <c r="G21" s="39"/>
      <c r="H21" s="39"/>
      <c r="I21" s="128" t="s">
        <v>26</v>
      </c>
      <c r="J21" s="131" t="s">
        <v>19</v>
      </c>
      <c r="K21" s="39"/>
      <c r="L21" s="12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31" t="s">
        <v>35</v>
      </c>
      <c r="F22" s="39"/>
      <c r="G22" s="39"/>
      <c r="H22" s="39"/>
      <c r="I22" s="128" t="s">
        <v>28</v>
      </c>
      <c r="J22" s="131" t="s">
        <v>19</v>
      </c>
      <c r="K22" s="39"/>
      <c r="L22" s="12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2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28" t="s">
        <v>36</v>
      </c>
      <c r="E24" s="39"/>
      <c r="F24" s="39"/>
      <c r="G24" s="39"/>
      <c r="H24" s="39"/>
      <c r="I24" s="39"/>
      <c r="J24" s="39"/>
      <c r="K24" s="39"/>
      <c r="L24" s="12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47.25" customHeight="1">
      <c r="A25" s="133"/>
      <c r="B25" s="134"/>
      <c r="C25" s="133"/>
      <c r="D25" s="133"/>
      <c r="E25" s="135" t="s">
        <v>37</v>
      </c>
      <c r="F25" s="135"/>
      <c r="G25" s="135"/>
      <c r="H25" s="135"/>
      <c r="I25" s="133"/>
      <c r="J25" s="133"/>
      <c r="K25" s="133"/>
      <c r="L25" s="136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2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37"/>
      <c r="E27" s="137"/>
      <c r="F27" s="137"/>
      <c r="G27" s="137"/>
      <c r="H27" s="137"/>
      <c r="I27" s="137"/>
      <c r="J27" s="137"/>
      <c r="K27" s="137"/>
      <c r="L27" s="12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38" t="s">
        <v>38</v>
      </c>
      <c r="E28" s="39"/>
      <c r="F28" s="39"/>
      <c r="G28" s="39"/>
      <c r="H28" s="39"/>
      <c r="I28" s="39"/>
      <c r="J28" s="139">
        <f>ROUND(J80, 2)</f>
        <v>0</v>
      </c>
      <c r="K28" s="39"/>
      <c r="L28" s="12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7"/>
      <c r="E29" s="137"/>
      <c r="F29" s="137"/>
      <c r="G29" s="137"/>
      <c r="H29" s="137"/>
      <c r="I29" s="137"/>
      <c r="J29" s="137"/>
      <c r="K29" s="137"/>
      <c r="L29" s="12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0" t="s">
        <v>40</v>
      </c>
      <c r="G30" s="39"/>
      <c r="H30" s="39"/>
      <c r="I30" s="140" t="s">
        <v>39</v>
      </c>
      <c r="J30" s="140" t="s">
        <v>41</v>
      </c>
      <c r="K30" s="39"/>
      <c r="L30" s="12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1" t="s">
        <v>42</v>
      </c>
      <c r="E31" s="128" t="s">
        <v>43</v>
      </c>
      <c r="F31" s="142">
        <f>ROUND((SUM(BE80:BE454)),  2)</f>
        <v>0</v>
      </c>
      <c r="G31" s="39"/>
      <c r="H31" s="39"/>
      <c r="I31" s="143">
        <v>0.20999999999999999</v>
      </c>
      <c r="J31" s="142">
        <f>ROUND(((SUM(BE80:BE454))*I31),  2)</f>
        <v>0</v>
      </c>
      <c r="K31" s="39"/>
      <c r="L31" s="12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28" t="s">
        <v>44</v>
      </c>
      <c r="F32" s="142">
        <f>ROUND((SUM(BF80:BF454)),  2)</f>
        <v>0</v>
      </c>
      <c r="G32" s="39"/>
      <c r="H32" s="39"/>
      <c r="I32" s="143">
        <v>0.14999999999999999</v>
      </c>
      <c r="J32" s="142">
        <f>ROUND(((SUM(BF80:BF454))*I32),  2)</f>
        <v>0</v>
      </c>
      <c r="K32" s="39"/>
      <c r="L32" s="12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28" t="s">
        <v>45</v>
      </c>
      <c r="F33" s="142">
        <f>ROUND((SUM(BG80:BG454)),  2)</f>
        <v>0</v>
      </c>
      <c r="G33" s="39"/>
      <c r="H33" s="39"/>
      <c r="I33" s="143">
        <v>0.20999999999999999</v>
      </c>
      <c r="J33" s="142">
        <f>0</f>
        <v>0</v>
      </c>
      <c r="K33" s="39"/>
      <c r="L33" s="12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28" t="s">
        <v>46</v>
      </c>
      <c r="F34" s="142">
        <f>ROUND((SUM(BH80:BH454)),  2)</f>
        <v>0</v>
      </c>
      <c r="G34" s="39"/>
      <c r="H34" s="39"/>
      <c r="I34" s="143">
        <v>0.14999999999999999</v>
      </c>
      <c r="J34" s="142">
        <f>0</f>
        <v>0</v>
      </c>
      <c r="K34" s="39"/>
      <c r="L34" s="12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8" t="s">
        <v>47</v>
      </c>
      <c r="F35" s="142">
        <f>ROUND((SUM(BI80:BI454)),  2)</f>
        <v>0</v>
      </c>
      <c r="G35" s="39"/>
      <c r="H35" s="39"/>
      <c r="I35" s="143">
        <v>0</v>
      </c>
      <c r="J35" s="142">
        <f>0</f>
        <v>0</v>
      </c>
      <c r="K35" s="39"/>
      <c r="L35" s="12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39"/>
      <c r="J36" s="39"/>
      <c r="K36" s="39"/>
      <c r="L36" s="12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44"/>
      <c r="D37" s="145" t="s">
        <v>48</v>
      </c>
      <c r="E37" s="146"/>
      <c r="F37" s="146"/>
      <c r="G37" s="147" t="s">
        <v>49</v>
      </c>
      <c r="H37" s="148" t="s">
        <v>50</v>
      </c>
      <c r="I37" s="146"/>
      <c r="J37" s="149">
        <f>SUM(J28:J35)</f>
        <v>0</v>
      </c>
      <c r="K37" s="150"/>
      <c r="L37" s="12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151"/>
      <c r="C38" s="152"/>
      <c r="D38" s="152"/>
      <c r="E38" s="152"/>
      <c r="F38" s="152"/>
      <c r="G38" s="152"/>
      <c r="H38" s="152"/>
      <c r="I38" s="152"/>
      <c r="J38" s="152"/>
      <c r="K38" s="152"/>
      <c r="L38" s="12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42" s="2" customFormat="1" ht="6.96" customHeight="1">
      <c r="A42" s="39"/>
      <c r="B42" s="153"/>
      <c r="C42" s="154"/>
      <c r="D42" s="154"/>
      <c r="E42" s="154"/>
      <c r="F42" s="154"/>
      <c r="G42" s="154"/>
      <c r="H42" s="154"/>
      <c r="I42" s="154"/>
      <c r="J42" s="154"/>
      <c r="K42" s="154"/>
      <c r="L42" s="12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4.96" customHeight="1">
      <c r="A43" s="39"/>
      <c r="B43" s="40"/>
      <c r="C43" s="24" t="s">
        <v>81</v>
      </c>
      <c r="D43" s="41"/>
      <c r="E43" s="41"/>
      <c r="F43" s="41"/>
      <c r="G43" s="41"/>
      <c r="H43" s="41"/>
      <c r="I43" s="41"/>
      <c r="J43" s="41"/>
      <c r="K43" s="41"/>
      <c r="L43" s="12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6.96" customHeight="1">
      <c r="A44" s="39"/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12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12" customHeight="1">
      <c r="A45" s="39"/>
      <c r="B45" s="40"/>
      <c r="C45" s="33" t="s">
        <v>16</v>
      </c>
      <c r="D45" s="41"/>
      <c r="E45" s="41"/>
      <c r="F45" s="41"/>
      <c r="G45" s="41"/>
      <c r="H45" s="41"/>
      <c r="I45" s="41"/>
      <c r="J45" s="41"/>
      <c r="K45" s="41"/>
      <c r="L45" s="12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16.5" customHeight="1">
      <c r="A46" s="39"/>
      <c r="B46" s="40"/>
      <c r="C46" s="41"/>
      <c r="D46" s="41"/>
      <c r="E46" s="70" t="str">
        <f>E7</f>
        <v>Objekt H1 - Výměna stropních podhledů na chodbách</v>
      </c>
      <c r="F46" s="41"/>
      <c r="G46" s="41"/>
      <c r="H46" s="41"/>
      <c r="I46" s="41"/>
      <c r="J46" s="41"/>
      <c r="K46" s="41"/>
      <c r="L46" s="12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6.96" customHeight="1">
      <c r="A47" s="39"/>
      <c r="B47" s="40"/>
      <c r="C47" s="41"/>
      <c r="D47" s="41"/>
      <c r="E47" s="41"/>
      <c r="F47" s="41"/>
      <c r="G47" s="41"/>
      <c r="H47" s="41"/>
      <c r="I47" s="41"/>
      <c r="J47" s="41"/>
      <c r="K47" s="41"/>
      <c r="L47" s="12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2" customHeight="1">
      <c r="A48" s="39"/>
      <c r="B48" s="40"/>
      <c r="C48" s="33" t="s">
        <v>21</v>
      </c>
      <c r="D48" s="41"/>
      <c r="E48" s="41"/>
      <c r="F48" s="28" t="str">
        <f>F10</f>
        <v>Areál FNOL</v>
      </c>
      <c r="G48" s="41"/>
      <c r="H48" s="41"/>
      <c r="I48" s="33" t="s">
        <v>23</v>
      </c>
      <c r="J48" s="73" t="str">
        <f>IF(J10="","",J10)</f>
        <v>6. 3. 2023</v>
      </c>
      <c r="K48" s="41"/>
      <c r="L48" s="12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6.96" customHeight="1">
      <c r="A49" s="39"/>
      <c r="B49" s="40"/>
      <c r="C49" s="41"/>
      <c r="D49" s="41"/>
      <c r="E49" s="41"/>
      <c r="F49" s="41"/>
      <c r="G49" s="41"/>
      <c r="H49" s="41"/>
      <c r="I49" s="41"/>
      <c r="J49" s="41"/>
      <c r="K49" s="41"/>
      <c r="L49" s="12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15" customHeight="1">
      <c r="A50" s="39"/>
      <c r="B50" s="40"/>
      <c r="C50" s="33" t="s">
        <v>25</v>
      </c>
      <c r="D50" s="41"/>
      <c r="E50" s="41"/>
      <c r="F50" s="28" t="str">
        <f>E13</f>
        <v>Fakultní nemocnice Olomouc</v>
      </c>
      <c r="G50" s="41"/>
      <c r="H50" s="41"/>
      <c r="I50" s="33" t="s">
        <v>31</v>
      </c>
      <c r="J50" s="37" t="str">
        <f>E19</f>
        <v xml:space="preserve">Ing. Martin Trokan </v>
      </c>
      <c r="K50" s="41"/>
      <c r="L50" s="12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5.15" customHeight="1">
      <c r="A51" s="39"/>
      <c r="B51" s="40"/>
      <c r="C51" s="33" t="s">
        <v>29</v>
      </c>
      <c r="D51" s="41"/>
      <c r="E51" s="41"/>
      <c r="F51" s="28" t="str">
        <f>IF(E16="","",E16)</f>
        <v>Vyplň údaj</v>
      </c>
      <c r="G51" s="41"/>
      <c r="H51" s="41"/>
      <c r="I51" s="33" t="s">
        <v>34</v>
      </c>
      <c r="J51" s="37" t="str">
        <f>E22</f>
        <v>Tomáš Slíva</v>
      </c>
      <c r="K51" s="41"/>
      <c r="L51" s="12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0.32" customHeight="1">
      <c r="A52" s="39"/>
      <c r="B52" s="40"/>
      <c r="C52" s="41"/>
      <c r="D52" s="41"/>
      <c r="E52" s="41"/>
      <c r="F52" s="41"/>
      <c r="G52" s="41"/>
      <c r="H52" s="41"/>
      <c r="I52" s="41"/>
      <c r="J52" s="41"/>
      <c r="K52" s="41"/>
      <c r="L52" s="12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29.28" customHeight="1">
      <c r="A53" s="39"/>
      <c r="B53" s="40"/>
      <c r="C53" s="155" t="s">
        <v>82</v>
      </c>
      <c r="D53" s="156"/>
      <c r="E53" s="156"/>
      <c r="F53" s="156"/>
      <c r="G53" s="156"/>
      <c r="H53" s="156"/>
      <c r="I53" s="156"/>
      <c r="J53" s="157" t="s">
        <v>83</v>
      </c>
      <c r="K53" s="156"/>
      <c r="L53" s="12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0.32" customHeight="1">
      <c r="A54" s="39"/>
      <c r="B54" s="40"/>
      <c r="C54" s="41"/>
      <c r="D54" s="41"/>
      <c r="E54" s="41"/>
      <c r="F54" s="41"/>
      <c r="G54" s="41"/>
      <c r="H54" s="41"/>
      <c r="I54" s="41"/>
      <c r="J54" s="41"/>
      <c r="K54" s="41"/>
      <c r="L54" s="12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2.8" customHeight="1">
      <c r="A55" s="39"/>
      <c r="B55" s="40"/>
      <c r="C55" s="158" t="s">
        <v>70</v>
      </c>
      <c r="D55" s="41"/>
      <c r="E55" s="41"/>
      <c r="F55" s="41"/>
      <c r="G55" s="41"/>
      <c r="H55" s="41"/>
      <c r="I55" s="41"/>
      <c r="J55" s="103">
        <f>J80</f>
        <v>0</v>
      </c>
      <c r="K55" s="41"/>
      <c r="L55" s="12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U55" s="18" t="s">
        <v>84</v>
      </c>
    </row>
    <row r="56" s="9" customFormat="1" ht="24.96" customHeight="1">
      <c r="A56" s="9"/>
      <c r="B56" s="159"/>
      <c r="C56" s="160"/>
      <c r="D56" s="161" t="s">
        <v>85</v>
      </c>
      <c r="E56" s="162"/>
      <c r="F56" s="162"/>
      <c r="G56" s="162"/>
      <c r="H56" s="162"/>
      <c r="I56" s="162"/>
      <c r="J56" s="163">
        <f>J81</f>
        <v>0</v>
      </c>
      <c r="K56" s="160"/>
      <c r="L56" s="164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5"/>
      <c r="C57" s="166"/>
      <c r="D57" s="167" t="s">
        <v>86</v>
      </c>
      <c r="E57" s="168"/>
      <c r="F57" s="168"/>
      <c r="G57" s="168"/>
      <c r="H57" s="168"/>
      <c r="I57" s="168"/>
      <c r="J57" s="169">
        <f>J82</f>
        <v>0</v>
      </c>
      <c r="K57" s="166"/>
      <c r="L57" s="17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9" customFormat="1" ht="24.96" customHeight="1">
      <c r="A58" s="9"/>
      <c r="B58" s="159"/>
      <c r="C58" s="160"/>
      <c r="D58" s="161" t="s">
        <v>87</v>
      </c>
      <c r="E58" s="162"/>
      <c r="F58" s="162"/>
      <c r="G58" s="162"/>
      <c r="H58" s="162"/>
      <c r="I58" s="162"/>
      <c r="J58" s="163">
        <f>J119</f>
        <v>0</v>
      </c>
      <c r="K58" s="160"/>
      <c r="L58" s="164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</row>
    <row r="59" s="10" customFormat="1" ht="19.92" customHeight="1">
      <c r="A59" s="10"/>
      <c r="B59" s="165"/>
      <c r="C59" s="166"/>
      <c r="D59" s="167" t="s">
        <v>88</v>
      </c>
      <c r="E59" s="168"/>
      <c r="F59" s="168"/>
      <c r="G59" s="168"/>
      <c r="H59" s="168"/>
      <c r="I59" s="168"/>
      <c r="J59" s="169">
        <f>J120</f>
        <v>0</v>
      </c>
      <c r="K59" s="166"/>
      <c r="L59" s="17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5"/>
      <c r="C60" s="166"/>
      <c r="D60" s="167" t="s">
        <v>89</v>
      </c>
      <c r="E60" s="168"/>
      <c r="F60" s="168"/>
      <c r="G60" s="168"/>
      <c r="H60" s="168"/>
      <c r="I60" s="168"/>
      <c r="J60" s="169">
        <f>J245</f>
        <v>0</v>
      </c>
      <c r="K60" s="166"/>
      <c r="L60" s="17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5"/>
      <c r="C61" s="166"/>
      <c r="D61" s="167" t="s">
        <v>90</v>
      </c>
      <c r="E61" s="168"/>
      <c r="F61" s="168"/>
      <c r="G61" s="168"/>
      <c r="H61" s="168"/>
      <c r="I61" s="168"/>
      <c r="J61" s="169">
        <f>J297</f>
        <v>0</v>
      </c>
      <c r="K61" s="166"/>
      <c r="L61" s="17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59"/>
      <c r="C62" s="160"/>
      <c r="D62" s="161" t="s">
        <v>91</v>
      </c>
      <c r="E62" s="162"/>
      <c r="F62" s="162"/>
      <c r="G62" s="162"/>
      <c r="H62" s="162"/>
      <c r="I62" s="162"/>
      <c r="J62" s="163">
        <f>J411</f>
        <v>0</v>
      </c>
      <c r="K62" s="160"/>
      <c r="L62" s="16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2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2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2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92</v>
      </c>
      <c r="D69" s="41"/>
      <c r="E69" s="41"/>
      <c r="F69" s="41"/>
      <c r="G69" s="41"/>
      <c r="H69" s="41"/>
      <c r="I69" s="41"/>
      <c r="J69" s="41"/>
      <c r="K69" s="41"/>
      <c r="L69" s="12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2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2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E7</f>
        <v>Objekt H1 - Výměna stropních podhledů na chodbách</v>
      </c>
      <c r="F72" s="41"/>
      <c r="G72" s="41"/>
      <c r="H72" s="41"/>
      <c r="I72" s="41"/>
      <c r="J72" s="41"/>
      <c r="K72" s="41"/>
      <c r="L72" s="12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2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21</v>
      </c>
      <c r="D74" s="41"/>
      <c r="E74" s="41"/>
      <c r="F74" s="28" t="str">
        <f>F10</f>
        <v>Areál FNOL</v>
      </c>
      <c r="G74" s="41"/>
      <c r="H74" s="41"/>
      <c r="I74" s="33" t="s">
        <v>23</v>
      </c>
      <c r="J74" s="73" t="str">
        <f>IF(J10="","",J10)</f>
        <v>6. 3. 2023</v>
      </c>
      <c r="K74" s="41"/>
      <c r="L74" s="12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2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25</v>
      </c>
      <c r="D76" s="41"/>
      <c r="E76" s="41"/>
      <c r="F76" s="28" t="str">
        <f>E13</f>
        <v>Fakultní nemocnice Olomouc</v>
      </c>
      <c r="G76" s="41"/>
      <c r="H76" s="41"/>
      <c r="I76" s="33" t="s">
        <v>31</v>
      </c>
      <c r="J76" s="37" t="str">
        <f>E19</f>
        <v xml:space="preserve">Ing. Martin Trokan </v>
      </c>
      <c r="K76" s="41"/>
      <c r="L76" s="12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29</v>
      </c>
      <c r="D77" s="41"/>
      <c r="E77" s="41"/>
      <c r="F77" s="28" t="str">
        <f>IF(E16="","",E16)</f>
        <v>Vyplň údaj</v>
      </c>
      <c r="G77" s="41"/>
      <c r="H77" s="41"/>
      <c r="I77" s="33" t="s">
        <v>34</v>
      </c>
      <c r="J77" s="37" t="str">
        <f>E22</f>
        <v>Tomáš Slíva</v>
      </c>
      <c r="K77" s="41"/>
      <c r="L77" s="12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2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1" customFormat="1" ht="29.28" customHeight="1">
      <c r="A79" s="171"/>
      <c r="B79" s="172"/>
      <c r="C79" s="173" t="s">
        <v>93</v>
      </c>
      <c r="D79" s="174" t="s">
        <v>57</v>
      </c>
      <c r="E79" s="174" t="s">
        <v>53</v>
      </c>
      <c r="F79" s="174" t="s">
        <v>54</v>
      </c>
      <c r="G79" s="174" t="s">
        <v>94</v>
      </c>
      <c r="H79" s="174" t="s">
        <v>95</v>
      </c>
      <c r="I79" s="174" t="s">
        <v>96</v>
      </c>
      <c r="J79" s="174" t="s">
        <v>83</v>
      </c>
      <c r="K79" s="175" t="s">
        <v>97</v>
      </c>
      <c r="L79" s="176"/>
      <c r="M79" s="93" t="s">
        <v>19</v>
      </c>
      <c r="N79" s="94" t="s">
        <v>42</v>
      </c>
      <c r="O79" s="94" t="s">
        <v>98</v>
      </c>
      <c r="P79" s="94" t="s">
        <v>99</v>
      </c>
      <c r="Q79" s="94" t="s">
        <v>100</v>
      </c>
      <c r="R79" s="94" t="s">
        <v>101</v>
      </c>
      <c r="S79" s="94" t="s">
        <v>102</v>
      </c>
      <c r="T79" s="95" t="s">
        <v>103</v>
      </c>
      <c r="U79" s="171"/>
      <c r="V79" s="171"/>
      <c r="W79" s="171"/>
      <c r="X79" s="171"/>
      <c r="Y79" s="171"/>
      <c r="Z79" s="171"/>
      <c r="AA79" s="171"/>
      <c r="AB79" s="171"/>
      <c r="AC79" s="171"/>
      <c r="AD79" s="171"/>
      <c r="AE79" s="171"/>
    </row>
    <row r="80" s="2" customFormat="1" ht="22.8" customHeight="1">
      <c r="A80" s="39"/>
      <c r="B80" s="40"/>
      <c r="C80" s="100" t="s">
        <v>104</v>
      </c>
      <c r="D80" s="41"/>
      <c r="E80" s="41"/>
      <c r="F80" s="41"/>
      <c r="G80" s="41"/>
      <c r="H80" s="41"/>
      <c r="I80" s="41"/>
      <c r="J80" s="177">
        <f>BK80</f>
        <v>0</v>
      </c>
      <c r="K80" s="41"/>
      <c r="L80" s="45"/>
      <c r="M80" s="96"/>
      <c r="N80" s="178"/>
      <c r="O80" s="97"/>
      <c r="P80" s="179">
        <f>P81+P119+P411</f>
        <v>0</v>
      </c>
      <c r="Q80" s="97"/>
      <c r="R80" s="179">
        <f>R81+R119+R411</f>
        <v>11.486398770000001</v>
      </c>
      <c r="S80" s="97"/>
      <c r="T80" s="180">
        <f>T81+T119+T411</f>
        <v>2.4558263300000003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71</v>
      </c>
      <c r="AU80" s="18" t="s">
        <v>84</v>
      </c>
      <c r="BK80" s="181">
        <f>BK81+BK119+BK411</f>
        <v>0</v>
      </c>
    </row>
    <row r="81" s="12" customFormat="1" ht="25.92" customHeight="1">
      <c r="A81" s="12"/>
      <c r="B81" s="182"/>
      <c r="C81" s="183"/>
      <c r="D81" s="184" t="s">
        <v>71</v>
      </c>
      <c r="E81" s="185" t="s">
        <v>105</v>
      </c>
      <c r="F81" s="185" t="s">
        <v>106</v>
      </c>
      <c r="G81" s="183"/>
      <c r="H81" s="183"/>
      <c r="I81" s="186"/>
      <c r="J81" s="187">
        <f>BK81</f>
        <v>0</v>
      </c>
      <c r="K81" s="183"/>
      <c r="L81" s="188"/>
      <c r="M81" s="189"/>
      <c r="N81" s="190"/>
      <c r="O81" s="190"/>
      <c r="P81" s="191">
        <f>P82</f>
        <v>0</v>
      </c>
      <c r="Q81" s="190"/>
      <c r="R81" s="191">
        <f>R82</f>
        <v>0.0173852</v>
      </c>
      <c r="S81" s="190"/>
      <c r="T81" s="192">
        <f>T82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193" t="s">
        <v>77</v>
      </c>
      <c r="AT81" s="194" t="s">
        <v>71</v>
      </c>
      <c r="AU81" s="194" t="s">
        <v>72</v>
      </c>
      <c r="AY81" s="193" t="s">
        <v>107</v>
      </c>
      <c r="BK81" s="195">
        <f>BK82</f>
        <v>0</v>
      </c>
    </row>
    <row r="82" s="12" customFormat="1" ht="22.8" customHeight="1">
      <c r="A82" s="12"/>
      <c r="B82" s="182"/>
      <c r="C82" s="183"/>
      <c r="D82" s="184" t="s">
        <v>71</v>
      </c>
      <c r="E82" s="196" t="s">
        <v>108</v>
      </c>
      <c r="F82" s="196" t="s">
        <v>109</v>
      </c>
      <c r="G82" s="183"/>
      <c r="H82" s="183"/>
      <c r="I82" s="186"/>
      <c r="J82" s="197">
        <f>BK82</f>
        <v>0</v>
      </c>
      <c r="K82" s="183"/>
      <c r="L82" s="188"/>
      <c r="M82" s="189"/>
      <c r="N82" s="190"/>
      <c r="O82" s="190"/>
      <c r="P82" s="191">
        <f>SUM(P83:P118)</f>
        <v>0</v>
      </c>
      <c r="Q82" s="190"/>
      <c r="R82" s="191">
        <f>SUM(R83:R118)</f>
        <v>0.0173852</v>
      </c>
      <c r="S82" s="190"/>
      <c r="T82" s="192">
        <f>SUM(T83:T118)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3" t="s">
        <v>77</v>
      </c>
      <c r="AT82" s="194" t="s">
        <v>71</v>
      </c>
      <c r="AU82" s="194" t="s">
        <v>77</v>
      </c>
      <c r="AY82" s="193" t="s">
        <v>107</v>
      </c>
      <c r="BK82" s="195">
        <f>SUM(BK83:BK118)</f>
        <v>0</v>
      </c>
    </row>
    <row r="83" s="2" customFormat="1" ht="37.8" customHeight="1">
      <c r="A83" s="39"/>
      <c r="B83" s="40"/>
      <c r="C83" s="198" t="s">
        <v>77</v>
      </c>
      <c r="D83" s="198" t="s">
        <v>110</v>
      </c>
      <c r="E83" s="199" t="s">
        <v>111</v>
      </c>
      <c r="F83" s="200" t="s">
        <v>112</v>
      </c>
      <c r="G83" s="201" t="s">
        <v>113</v>
      </c>
      <c r="H83" s="202">
        <v>434.63</v>
      </c>
      <c r="I83" s="203"/>
      <c r="J83" s="204">
        <f>ROUND(I83*H83,2)</f>
        <v>0</v>
      </c>
      <c r="K83" s="200" t="s">
        <v>114</v>
      </c>
      <c r="L83" s="45"/>
      <c r="M83" s="205" t="s">
        <v>19</v>
      </c>
      <c r="N83" s="206" t="s">
        <v>43</v>
      </c>
      <c r="O83" s="85"/>
      <c r="P83" s="207">
        <f>O83*H83</f>
        <v>0</v>
      </c>
      <c r="Q83" s="207">
        <v>4.0000000000000003E-05</v>
      </c>
      <c r="R83" s="207">
        <f>Q83*H83</f>
        <v>0.0173852</v>
      </c>
      <c r="S83" s="207">
        <v>0</v>
      </c>
      <c r="T83" s="208">
        <f>S83*H83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R83" s="209" t="s">
        <v>115</v>
      </c>
      <c r="AT83" s="209" t="s">
        <v>110</v>
      </c>
      <c r="AU83" s="209" t="s">
        <v>79</v>
      </c>
      <c r="AY83" s="18" t="s">
        <v>107</v>
      </c>
      <c r="BE83" s="210">
        <f>IF(N83="základní",J83,0)</f>
        <v>0</v>
      </c>
      <c r="BF83" s="210">
        <f>IF(N83="snížená",J83,0)</f>
        <v>0</v>
      </c>
      <c r="BG83" s="210">
        <f>IF(N83="zákl. přenesená",J83,0)</f>
        <v>0</v>
      </c>
      <c r="BH83" s="210">
        <f>IF(N83="sníž. přenesená",J83,0)</f>
        <v>0</v>
      </c>
      <c r="BI83" s="210">
        <f>IF(N83="nulová",J83,0)</f>
        <v>0</v>
      </c>
      <c r="BJ83" s="18" t="s">
        <v>77</v>
      </c>
      <c r="BK83" s="210">
        <f>ROUND(I83*H83,2)</f>
        <v>0</v>
      </c>
      <c r="BL83" s="18" t="s">
        <v>115</v>
      </c>
      <c r="BM83" s="209" t="s">
        <v>116</v>
      </c>
    </row>
    <row r="84" s="2" customFormat="1">
      <c r="A84" s="39"/>
      <c r="B84" s="40"/>
      <c r="C84" s="41"/>
      <c r="D84" s="211" t="s">
        <v>117</v>
      </c>
      <c r="E84" s="41"/>
      <c r="F84" s="212" t="s">
        <v>118</v>
      </c>
      <c r="G84" s="41"/>
      <c r="H84" s="41"/>
      <c r="I84" s="213"/>
      <c r="J84" s="41"/>
      <c r="K84" s="41"/>
      <c r="L84" s="45"/>
      <c r="M84" s="214"/>
      <c r="N84" s="215"/>
      <c r="O84" s="85"/>
      <c r="P84" s="85"/>
      <c r="Q84" s="85"/>
      <c r="R84" s="85"/>
      <c r="S84" s="85"/>
      <c r="T84" s="86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117</v>
      </c>
      <c r="AU84" s="18" t="s">
        <v>79</v>
      </c>
    </row>
    <row r="85" s="13" customFormat="1">
      <c r="A85" s="13"/>
      <c r="B85" s="216"/>
      <c r="C85" s="217"/>
      <c r="D85" s="218" t="s">
        <v>119</v>
      </c>
      <c r="E85" s="219" t="s">
        <v>19</v>
      </c>
      <c r="F85" s="220" t="s">
        <v>120</v>
      </c>
      <c r="G85" s="217"/>
      <c r="H85" s="219" t="s">
        <v>19</v>
      </c>
      <c r="I85" s="221"/>
      <c r="J85" s="217"/>
      <c r="K85" s="217"/>
      <c r="L85" s="222"/>
      <c r="M85" s="223"/>
      <c r="N85" s="224"/>
      <c r="O85" s="224"/>
      <c r="P85" s="224"/>
      <c r="Q85" s="224"/>
      <c r="R85" s="224"/>
      <c r="S85" s="224"/>
      <c r="T85" s="225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26" t="s">
        <v>119</v>
      </c>
      <c r="AU85" s="226" t="s">
        <v>79</v>
      </c>
      <c r="AV85" s="13" t="s">
        <v>77</v>
      </c>
      <c r="AW85" s="13" t="s">
        <v>33</v>
      </c>
      <c r="AX85" s="13" t="s">
        <v>72</v>
      </c>
      <c r="AY85" s="226" t="s">
        <v>107</v>
      </c>
    </row>
    <row r="86" s="13" customFormat="1">
      <c r="A86" s="13"/>
      <c r="B86" s="216"/>
      <c r="C86" s="217"/>
      <c r="D86" s="218" t="s">
        <v>119</v>
      </c>
      <c r="E86" s="219" t="s">
        <v>19</v>
      </c>
      <c r="F86" s="220" t="s">
        <v>121</v>
      </c>
      <c r="G86" s="217"/>
      <c r="H86" s="219" t="s">
        <v>19</v>
      </c>
      <c r="I86" s="221"/>
      <c r="J86" s="217"/>
      <c r="K86" s="217"/>
      <c r="L86" s="222"/>
      <c r="M86" s="223"/>
      <c r="N86" s="224"/>
      <c r="O86" s="224"/>
      <c r="P86" s="224"/>
      <c r="Q86" s="224"/>
      <c r="R86" s="224"/>
      <c r="S86" s="224"/>
      <c r="T86" s="225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26" t="s">
        <v>119</v>
      </c>
      <c r="AU86" s="226" t="s">
        <v>79</v>
      </c>
      <c r="AV86" s="13" t="s">
        <v>77</v>
      </c>
      <c r="AW86" s="13" t="s">
        <v>33</v>
      </c>
      <c r="AX86" s="13" t="s">
        <v>72</v>
      </c>
      <c r="AY86" s="226" t="s">
        <v>107</v>
      </c>
    </row>
    <row r="87" s="13" customFormat="1">
      <c r="A87" s="13"/>
      <c r="B87" s="216"/>
      <c r="C87" s="217"/>
      <c r="D87" s="218" t="s">
        <v>119</v>
      </c>
      <c r="E87" s="219" t="s">
        <v>19</v>
      </c>
      <c r="F87" s="220" t="s">
        <v>122</v>
      </c>
      <c r="G87" s="217"/>
      <c r="H87" s="219" t="s">
        <v>19</v>
      </c>
      <c r="I87" s="221"/>
      <c r="J87" s="217"/>
      <c r="K87" s="217"/>
      <c r="L87" s="222"/>
      <c r="M87" s="223"/>
      <c r="N87" s="224"/>
      <c r="O87" s="224"/>
      <c r="P87" s="224"/>
      <c r="Q87" s="224"/>
      <c r="R87" s="224"/>
      <c r="S87" s="224"/>
      <c r="T87" s="225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26" t="s">
        <v>119</v>
      </c>
      <c r="AU87" s="226" t="s">
        <v>79</v>
      </c>
      <c r="AV87" s="13" t="s">
        <v>77</v>
      </c>
      <c r="AW87" s="13" t="s">
        <v>33</v>
      </c>
      <c r="AX87" s="13" t="s">
        <v>72</v>
      </c>
      <c r="AY87" s="226" t="s">
        <v>107</v>
      </c>
    </row>
    <row r="88" s="13" customFormat="1">
      <c r="A88" s="13"/>
      <c r="B88" s="216"/>
      <c r="C88" s="217"/>
      <c r="D88" s="218" t="s">
        <v>119</v>
      </c>
      <c r="E88" s="219" t="s">
        <v>19</v>
      </c>
      <c r="F88" s="220" t="s">
        <v>123</v>
      </c>
      <c r="G88" s="217"/>
      <c r="H88" s="219" t="s">
        <v>19</v>
      </c>
      <c r="I88" s="221"/>
      <c r="J88" s="217"/>
      <c r="K88" s="217"/>
      <c r="L88" s="222"/>
      <c r="M88" s="223"/>
      <c r="N88" s="224"/>
      <c r="O88" s="224"/>
      <c r="P88" s="224"/>
      <c r="Q88" s="224"/>
      <c r="R88" s="224"/>
      <c r="S88" s="224"/>
      <c r="T88" s="225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26" t="s">
        <v>119</v>
      </c>
      <c r="AU88" s="226" t="s">
        <v>79</v>
      </c>
      <c r="AV88" s="13" t="s">
        <v>77</v>
      </c>
      <c r="AW88" s="13" t="s">
        <v>33</v>
      </c>
      <c r="AX88" s="13" t="s">
        <v>72</v>
      </c>
      <c r="AY88" s="226" t="s">
        <v>107</v>
      </c>
    </row>
    <row r="89" s="14" customFormat="1">
      <c r="A89" s="14"/>
      <c r="B89" s="227"/>
      <c r="C89" s="228"/>
      <c r="D89" s="218" t="s">
        <v>119</v>
      </c>
      <c r="E89" s="229" t="s">
        <v>19</v>
      </c>
      <c r="F89" s="230" t="s">
        <v>124</v>
      </c>
      <c r="G89" s="228"/>
      <c r="H89" s="231">
        <v>22.59</v>
      </c>
      <c r="I89" s="232"/>
      <c r="J89" s="228"/>
      <c r="K89" s="228"/>
      <c r="L89" s="233"/>
      <c r="M89" s="234"/>
      <c r="N89" s="235"/>
      <c r="O89" s="235"/>
      <c r="P89" s="235"/>
      <c r="Q89" s="235"/>
      <c r="R89" s="235"/>
      <c r="S89" s="235"/>
      <c r="T89" s="236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37" t="s">
        <v>119</v>
      </c>
      <c r="AU89" s="237" t="s">
        <v>79</v>
      </c>
      <c r="AV89" s="14" t="s">
        <v>79</v>
      </c>
      <c r="AW89" s="14" t="s">
        <v>33</v>
      </c>
      <c r="AX89" s="14" t="s">
        <v>72</v>
      </c>
      <c r="AY89" s="237" t="s">
        <v>107</v>
      </c>
    </row>
    <row r="90" s="14" customFormat="1">
      <c r="A90" s="14"/>
      <c r="B90" s="227"/>
      <c r="C90" s="228"/>
      <c r="D90" s="218" t="s">
        <v>119</v>
      </c>
      <c r="E90" s="229" t="s">
        <v>19</v>
      </c>
      <c r="F90" s="230" t="s">
        <v>125</v>
      </c>
      <c r="G90" s="228"/>
      <c r="H90" s="231">
        <v>24.100000000000001</v>
      </c>
      <c r="I90" s="232"/>
      <c r="J90" s="228"/>
      <c r="K90" s="228"/>
      <c r="L90" s="233"/>
      <c r="M90" s="234"/>
      <c r="N90" s="235"/>
      <c r="O90" s="235"/>
      <c r="P90" s="235"/>
      <c r="Q90" s="235"/>
      <c r="R90" s="235"/>
      <c r="S90" s="235"/>
      <c r="T90" s="236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37" t="s">
        <v>119</v>
      </c>
      <c r="AU90" s="237" t="s">
        <v>79</v>
      </c>
      <c r="AV90" s="14" t="s">
        <v>79</v>
      </c>
      <c r="AW90" s="14" t="s">
        <v>33</v>
      </c>
      <c r="AX90" s="14" t="s">
        <v>72</v>
      </c>
      <c r="AY90" s="237" t="s">
        <v>107</v>
      </c>
    </row>
    <row r="91" s="15" customFormat="1">
      <c r="A91" s="15"/>
      <c r="B91" s="238"/>
      <c r="C91" s="239"/>
      <c r="D91" s="218" t="s">
        <v>119</v>
      </c>
      <c r="E91" s="240" t="s">
        <v>19</v>
      </c>
      <c r="F91" s="241" t="s">
        <v>126</v>
      </c>
      <c r="G91" s="239"/>
      <c r="H91" s="242">
        <v>46.689999999999998</v>
      </c>
      <c r="I91" s="243"/>
      <c r="J91" s="239"/>
      <c r="K91" s="239"/>
      <c r="L91" s="244"/>
      <c r="M91" s="245"/>
      <c r="N91" s="246"/>
      <c r="O91" s="246"/>
      <c r="P91" s="246"/>
      <c r="Q91" s="246"/>
      <c r="R91" s="246"/>
      <c r="S91" s="246"/>
      <c r="T91" s="247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T91" s="248" t="s">
        <v>119</v>
      </c>
      <c r="AU91" s="248" t="s">
        <v>79</v>
      </c>
      <c r="AV91" s="15" t="s">
        <v>127</v>
      </c>
      <c r="AW91" s="15" t="s">
        <v>33</v>
      </c>
      <c r="AX91" s="15" t="s">
        <v>72</v>
      </c>
      <c r="AY91" s="248" t="s">
        <v>107</v>
      </c>
    </row>
    <row r="92" s="13" customFormat="1">
      <c r="A92" s="13"/>
      <c r="B92" s="216"/>
      <c r="C92" s="217"/>
      <c r="D92" s="218" t="s">
        <v>119</v>
      </c>
      <c r="E92" s="219" t="s">
        <v>19</v>
      </c>
      <c r="F92" s="220" t="s">
        <v>128</v>
      </c>
      <c r="G92" s="217"/>
      <c r="H92" s="219" t="s">
        <v>19</v>
      </c>
      <c r="I92" s="221"/>
      <c r="J92" s="217"/>
      <c r="K92" s="217"/>
      <c r="L92" s="222"/>
      <c r="M92" s="223"/>
      <c r="N92" s="224"/>
      <c r="O92" s="224"/>
      <c r="P92" s="224"/>
      <c r="Q92" s="224"/>
      <c r="R92" s="224"/>
      <c r="S92" s="224"/>
      <c r="T92" s="22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6" t="s">
        <v>119</v>
      </c>
      <c r="AU92" s="226" t="s">
        <v>79</v>
      </c>
      <c r="AV92" s="13" t="s">
        <v>77</v>
      </c>
      <c r="AW92" s="13" t="s">
        <v>33</v>
      </c>
      <c r="AX92" s="13" t="s">
        <v>72</v>
      </c>
      <c r="AY92" s="226" t="s">
        <v>107</v>
      </c>
    </row>
    <row r="93" s="14" customFormat="1">
      <c r="A93" s="14"/>
      <c r="B93" s="227"/>
      <c r="C93" s="228"/>
      <c r="D93" s="218" t="s">
        <v>119</v>
      </c>
      <c r="E93" s="229" t="s">
        <v>19</v>
      </c>
      <c r="F93" s="230" t="s">
        <v>129</v>
      </c>
      <c r="G93" s="228"/>
      <c r="H93" s="231">
        <v>81.379999999999995</v>
      </c>
      <c r="I93" s="232"/>
      <c r="J93" s="228"/>
      <c r="K93" s="228"/>
      <c r="L93" s="233"/>
      <c r="M93" s="234"/>
      <c r="N93" s="235"/>
      <c r="O93" s="235"/>
      <c r="P93" s="235"/>
      <c r="Q93" s="235"/>
      <c r="R93" s="235"/>
      <c r="S93" s="235"/>
      <c r="T93" s="236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37" t="s">
        <v>119</v>
      </c>
      <c r="AU93" s="237" t="s">
        <v>79</v>
      </c>
      <c r="AV93" s="14" t="s">
        <v>79</v>
      </c>
      <c r="AW93" s="14" t="s">
        <v>33</v>
      </c>
      <c r="AX93" s="14" t="s">
        <v>72</v>
      </c>
      <c r="AY93" s="237" t="s">
        <v>107</v>
      </c>
    </row>
    <row r="94" s="14" customFormat="1">
      <c r="A94" s="14"/>
      <c r="B94" s="227"/>
      <c r="C94" s="228"/>
      <c r="D94" s="218" t="s">
        <v>119</v>
      </c>
      <c r="E94" s="229" t="s">
        <v>19</v>
      </c>
      <c r="F94" s="230" t="s">
        <v>130</v>
      </c>
      <c r="G94" s="228"/>
      <c r="H94" s="231">
        <v>22.16</v>
      </c>
      <c r="I94" s="232"/>
      <c r="J94" s="228"/>
      <c r="K94" s="228"/>
      <c r="L94" s="233"/>
      <c r="M94" s="234"/>
      <c r="N94" s="235"/>
      <c r="O94" s="235"/>
      <c r="P94" s="235"/>
      <c r="Q94" s="235"/>
      <c r="R94" s="235"/>
      <c r="S94" s="235"/>
      <c r="T94" s="236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37" t="s">
        <v>119</v>
      </c>
      <c r="AU94" s="237" t="s">
        <v>79</v>
      </c>
      <c r="AV94" s="14" t="s">
        <v>79</v>
      </c>
      <c r="AW94" s="14" t="s">
        <v>33</v>
      </c>
      <c r="AX94" s="14" t="s">
        <v>72</v>
      </c>
      <c r="AY94" s="237" t="s">
        <v>107</v>
      </c>
    </row>
    <row r="95" s="14" customFormat="1">
      <c r="A95" s="14"/>
      <c r="B95" s="227"/>
      <c r="C95" s="228"/>
      <c r="D95" s="218" t="s">
        <v>119</v>
      </c>
      <c r="E95" s="229" t="s">
        <v>19</v>
      </c>
      <c r="F95" s="230" t="s">
        <v>131</v>
      </c>
      <c r="G95" s="228"/>
      <c r="H95" s="231">
        <v>8.1400000000000006</v>
      </c>
      <c r="I95" s="232"/>
      <c r="J95" s="228"/>
      <c r="K95" s="228"/>
      <c r="L95" s="233"/>
      <c r="M95" s="234"/>
      <c r="N95" s="235"/>
      <c r="O95" s="235"/>
      <c r="P95" s="235"/>
      <c r="Q95" s="235"/>
      <c r="R95" s="235"/>
      <c r="S95" s="235"/>
      <c r="T95" s="236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37" t="s">
        <v>119</v>
      </c>
      <c r="AU95" s="237" t="s">
        <v>79</v>
      </c>
      <c r="AV95" s="14" t="s">
        <v>79</v>
      </c>
      <c r="AW95" s="14" t="s">
        <v>33</v>
      </c>
      <c r="AX95" s="14" t="s">
        <v>72</v>
      </c>
      <c r="AY95" s="237" t="s">
        <v>107</v>
      </c>
    </row>
    <row r="96" s="15" customFormat="1">
      <c r="A96" s="15"/>
      <c r="B96" s="238"/>
      <c r="C96" s="239"/>
      <c r="D96" s="218" t="s">
        <v>119</v>
      </c>
      <c r="E96" s="240" t="s">
        <v>19</v>
      </c>
      <c r="F96" s="241" t="s">
        <v>126</v>
      </c>
      <c r="G96" s="239"/>
      <c r="H96" s="242">
        <v>111.68000000000001</v>
      </c>
      <c r="I96" s="243"/>
      <c r="J96" s="239"/>
      <c r="K96" s="239"/>
      <c r="L96" s="244"/>
      <c r="M96" s="245"/>
      <c r="N96" s="246"/>
      <c r="O96" s="246"/>
      <c r="P96" s="246"/>
      <c r="Q96" s="246"/>
      <c r="R96" s="246"/>
      <c r="S96" s="246"/>
      <c r="T96" s="247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48" t="s">
        <v>119</v>
      </c>
      <c r="AU96" s="248" t="s">
        <v>79</v>
      </c>
      <c r="AV96" s="15" t="s">
        <v>127</v>
      </c>
      <c r="AW96" s="15" t="s">
        <v>33</v>
      </c>
      <c r="AX96" s="15" t="s">
        <v>72</v>
      </c>
      <c r="AY96" s="248" t="s">
        <v>107</v>
      </c>
    </row>
    <row r="97" s="13" customFormat="1">
      <c r="A97" s="13"/>
      <c r="B97" s="216"/>
      <c r="C97" s="217"/>
      <c r="D97" s="218" t="s">
        <v>119</v>
      </c>
      <c r="E97" s="219" t="s">
        <v>19</v>
      </c>
      <c r="F97" s="220" t="s">
        <v>132</v>
      </c>
      <c r="G97" s="217"/>
      <c r="H97" s="219" t="s">
        <v>19</v>
      </c>
      <c r="I97" s="221"/>
      <c r="J97" s="217"/>
      <c r="K97" s="217"/>
      <c r="L97" s="222"/>
      <c r="M97" s="223"/>
      <c r="N97" s="224"/>
      <c r="O97" s="224"/>
      <c r="P97" s="224"/>
      <c r="Q97" s="224"/>
      <c r="R97" s="224"/>
      <c r="S97" s="224"/>
      <c r="T97" s="22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6" t="s">
        <v>119</v>
      </c>
      <c r="AU97" s="226" t="s">
        <v>79</v>
      </c>
      <c r="AV97" s="13" t="s">
        <v>77</v>
      </c>
      <c r="AW97" s="13" t="s">
        <v>33</v>
      </c>
      <c r="AX97" s="13" t="s">
        <v>72</v>
      </c>
      <c r="AY97" s="226" t="s">
        <v>107</v>
      </c>
    </row>
    <row r="98" s="13" customFormat="1">
      <c r="A98" s="13"/>
      <c r="B98" s="216"/>
      <c r="C98" s="217"/>
      <c r="D98" s="218" t="s">
        <v>119</v>
      </c>
      <c r="E98" s="219" t="s">
        <v>19</v>
      </c>
      <c r="F98" s="220" t="s">
        <v>133</v>
      </c>
      <c r="G98" s="217"/>
      <c r="H98" s="219" t="s">
        <v>19</v>
      </c>
      <c r="I98" s="221"/>
      <c r="J98" s="217"/>
      <c r="K98" s="217"/>
      <c r="L98" s="222"/>
      <c r="M98" s="223"/>
      <c r="N98" s="224"/>
      <c r="O98" s="224"/>
      <c r="P98" s="224"/>
      <c r="Q98" s="224"/>
      <c r="R98" s="224"/>
      <c r="S98" s="224"/>
      <c r="T98" s="22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6" t="s">
        <v>119</v>
      </c>
      <c r="AU98" s="226" t="s">
        <v>79</v>
      </c>
      <c r="AV98" s="13" t="s">
        <v>77</v>
      </c>
      <c r="AW98" s="13" t="s">
        <v>33</v>
      </c>
      <c r="AX98" s="13" t="s">
        <v>72</v>
      </c>
      <c r="AY98" s="226" t="s">
        <v>107</v>
      </c>
    </row>
    <row r="99" s="14" customFormat="1">
      <c r="A99" s="14"/>
      <c r="B99" s="227"/>
      <c r="C99" s="228"/>
      <c r="D99" s="218" t="s">
        <v>119</v>
      </c>
      <c r="E99" s="229" t="s">
        <v>19</v>
      </c>
      <c r="F99" s="230" t="s">
        <v>134</v>
      </c>
      <c r="G99" s="228"/>
      <c r="H99" s="231">
        <v>22.59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37" t="s">
        <v>119</v>
      </c>
      <c r="AU99" s="237" t="s">
        <v>79</v>
      </c>
      <c r="AV99" s="14" t="s">
        <v>79</v>
      </c>
      <c r="AW99" s="14" t="s">
        <v>33</v>
      </c>
      <c r="AX99" s="14" t="s">
        <v>72</v>
      </c>
      <c r="AY99" s="237" t="s">
        <v>107</v>
      </c>
    </row>
    <row r="100" s="14" customFormat="1">
      <c r="A100" s="14"/>
      <c r="B100" s="227"/>
      <c r="C100" s="228"/>
      <c r="D100" s="218" t="s">
        <v>119</v>
      </c>
      <c r="E100" s="229" t="s">
        <v>19</v>
      </c>
      <c r="F100" s="230" t="s">
        <v>135</v>
      </c>
      <c r="G100" s="228"/>
      <c r="H100" s="231">
        <v>15.949999999999999</v>
      </c>
      <c r="I100" s="232"/>
      <c r="J100" s="228"/>
      <c r="K100" s="228"/>
      <c r="L100" s="233"/>
      <c r="M100" s="234"/>
      <c r="N100" s="235"/>
      <c r="O100" s="235"/>
      <c r="P100" s="235"/>
      <c r="Q100" s="235"/>
      <c r="R100" s="235"/>
      <c r="S100" s="235"/>
      <c r="T100" s="236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37" t="s">
        <v>119</v>
      </c>
      <c r="AU100" s="237" t="s">
        <v>79</v>
      </c>
      <c r="AV100" s="14" t="s">
        <v>79</v>
      </c>
      <c r="AW100" s="14" t="s">
        <v>33</v>
      </c>
      <c r="AX100" s="14" t="s">
        <v>72</v>
      </c>
      <c r="AY100" s="237" t="s">
        <v>107</v>
      </c>
    </row>
    <row r="101" s="14" customFormat="1">
      <c r="A101" s="14"/>
      <c r="B101" s="227"/>
      <c r="C101" s="228"/>
      <c r="D101" s="218" t="s">
        <v>119</v>
      </c>
      <c r="E101" s="229" t="s">
        <v>19</v>
      </c>
      <c r="F101" s="230" t="s">
        <v>136</v>
      </c>
      <c r="G101" s="228"/>
      <c r="H101" s="231">
        <v>8.0399999999999991</v>
      </c>
      <c r="I101" s="232"/>
      <c r="J101" s="228"/>
      <c r="K101" s="228"/>
      <c r="L101" s="233"/>
      <c r="M101" s="234"/>
      <c r="N101" s="235"/>
      <c r="O101" s="235"/>
      <c r="P101" s="235"/>
      <c r="Q101" s="235"/>
      <c r="R101" s="235"/>
      <c r="S101" s="235"/>
      <c r="T101" s="236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37" t="s">
        <v>119</v>
      </c>
      <c r="AU101" s="237" t="s">
        <v>79</v>
      </c>
      <c r="AV101" s="14" t="s">
        <v>79</v>
      </c>
      <c r="AW101" s="14" t="s">
        <v>33</v>
      </c>
      <c r="AX101" s="14" t="s">
        <v>72</v>
      </c>
      <c r="AY101" s="237" t="s">
        <v>107</v>
      </c>
    </row>
    <row r="102" s="15" customFormat="1">
      <c r="A102" s="15"/>
      <c r="B102" s="238"/>
      <c r="C102" s="239"/>
      <c r="D102" s="218" t="s">
        <v>119</v>
      </c>
      <c r="E102" s="240" t="s">
        <v>19</v>
      </c>
      <c r="F102" s="241" t="s">
        <v>126</v>
      </c>
      <c r="G102" s="239"/>
      <c r="H102" s="242">
        <v>46.579999999999998</v>
      </c>
      <c r="I102" s="243"/>
      <c r="J102" s="239"/>
      <c r="K102" s="239"/>
      <c r="L102" s="244"/>
      <c r="M102" s="245"/>
      <c r="N102" s="246"/>
      <c r="O102" s="246"/>
      <c r="P102" s="246"/>
      <c r="Q102" s="246"/>
      <c r="R102" s="246"/>
      <c r="S102" s="246"/>
      <c r="T102" s="247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48" t="s">
        <v>119</v>
      </c>
      <c r="AU102" s="248" t="s">
        <v>79</v>
      </c>
      <c r="AV102" s="15" t="s">
        <v>127</v>
      </c>
      <c r="AW102" s="15" t="s">
        <v>33</v>
      </c>
      <c r="AX102" s="15" t="s">
        <v>72</v>
      </c>
      <c r="AY102" s="248" t="s">
        <v>107</v>
      </c>
    </row>
    <row r="103" s="13" customFormat="1">
      <c r="A103" s="13"/>
      <c r="B103" s="216"/>
      <c r="C103" s="217"/>
      <c r="D103" s="218" t="s">
        <v>119</v>
      </c>
      <c r="E103" s="219" t="s">
        <v>19</v>
      </c>
      <c r="F103" s="220" t="s">
        <v>137</v>
      </c>
      <c r="G103" s="217"/>
      <c r="H103" s="219" t="s">
        <v>19</v>
      </c>
      <c r="I103" s="221"/>
      <c r="J103" s="217"/>
      <c r="K103" s="217"/>
      <c r="L103" s="222"/>
      <c r="M103" s="223"/>
      <c r="N103" s="224"/>
      <c r="O103" s="224"/>
      <c r="P103" s="224"/>
      <c r="Q103" s="224"/>
      <c r="R103" s="224"/>
      <c r="S103" s="224"/>
      <c r="T103" s="22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6" t="s">
        <v>119</v>
      </c>
      <c r="AU103" s="226" t="s">
        <v>79</v>
      </c>
      <c r="AV103" s="13" t="s">
        <v>77</v>
      </c>
      <c r="AW103" s="13" t="s">
        <v>33</v>
      </c>
      <c r="AX103" s="13" t="s">
        <v>72</v>
      </c>
      <c r="AY103" s="226" t="s">
        <v>107</v>
      </c>
    </row>
    <row r="104" s="14" customFormat="1">
      <c r="A104" s="14"/>
      <c r="B104" s="227"/>
      <c r="C104" s="228"/>
      <c r="D104" s="218" t="s">
        <v>119</v>
      </c>
      <c r="E104" s="229" t="s">
        <v>19</v>
      </c>
      <c r="F104" s="230" t="s">
        <v>138</v>
      </c>
      <c r="G104" s="228"/>
      <c r="H104" s="231">
        <v>81.379999999999995</v>
      </c>
      <c r="I104" s="232"/>
      <c r="J104" s="228"/>
      <c r="K104" s="228"/>
      <c r="L104" s="233"/>
      <c r="M104" s="234"/>
      <c r="N104" s="235"/>
      <c r="O104" s="235"/>
      <c r="P104" s="235"/>
      <c r="Q104" s="235"/>
      <c r="R104" s="235"/>
      <c r="S104" s="235"/>
      <c r="T104" s="23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37" t="s">
        <v>119</v>
      </c>
      <c r="AU104" s="237" t="s">
        <v>79</v>
      </c>
      <c r="AV104" s="14" t="s">
        <v>79</v>
      </c>
      <c r="AW104" s="14" t="s">
        <v>33</v>
      </c>
      <c r="AX104" s="14" t="s">
        <v>72</v>
      </c>
      <c r="AY104" s="237" t="s">
        <v>107</v>
      </c>
    </row>
    <row r="105" s="14" customFormat="1">
      <c r="A105" s="14"/>
      <c r="B105" s="227"/>
      <c r="C105" s="228"/>
      <c r="D105" s="218" t="s">
        <v>119</v>
      </c>
      <c r="E105" s="229" t="s">
        <v>19</v>
      </c>
      <c r="F105" s="230" t="s">
        <v>139</v>
      </c>
      <c r="G105" s="228"/>
      <c r="H105" s="231">
        <v>22.16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37" t="s">
        <v>119</v>
      </c>
      <c r="AU105" s="237" t="s">
        <v>79</v>
      </c>
      <c r="AV105" s="14" t="s">
        <v>79</v>
      </c>
      <c r="AW105" s="14" t="s">
        <v>33</v>
      </c>
      <c r="AX105" s="14" t="s">
        <v>72</v>
      </c>
      <c r="AY105" s="237" t="s">
        <v>107</v>
      </c>
    </row>
    <row r="106" s="14" customFormat="1">
      <c r="A106" s="14"/>
      <c r="B106" s="227"/>
      <c r="C106" s="228"/>
      <c r="D106" s="218" t="s">
        <v>119</v>
      </c>
      <c r="E106" s="229" t="s">
        <v>19</v>
      </c>
      <c r="F106" s="230" t="s">
        <v>140</v>
      </c>
      <c r="G106" s="228"/>
      <c r="H106" s="231">
        <v>8.1400000000000006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37" t="s">
        <v>119</v>
      </c>
      <c r="AU106" s="237" t="s">
        <v>79</v>
      </c>
      <c r="AV106" s="14" t="s">
        <v>79</v>
      </c>
      <c r="AW106" s="14" t="s">
        <v>33</v>
      </c>
      <c r="AX106" s="14" t="s">
        <v>72</v>
      </c>
      <c r="AY106" s="237" t="s">
        <v>107</v>
      </c>
    </row>
    <row r="107" s="15" customFormat="1">
      <c r="A107" s="15"/>
      <c r="B107" s="238"/>
      <c r="C107" s="239"/>
      <c r="D107" s="218" t="s">
        <v>119</v>
      </c>
      <c r="E107" s="240" t="s">
        <v>19</v>
      </c>
      <c r="F107" s="241" t="s">
        <v>126</v>
      </c>
      <c r="G107" s="239"/>
      <c r="H107" s="242">
        <v>111.68000000000001</v>
      </c>
      <c r="I107" s="243"/>
      <c r="J107" s="239"/>
      <c r="K107" s="239"/>
      <c r="L107" s="244"/>
      <c r="M107" s="245"/>
      <c r="N107" s="246"/>
      <c r="O107" s="246"/>
      <c r="P107" s="246"/>
      <c r="Q107" s="246"/>
      <c r="R107" s="246"/>
      <c r="S107" s="246"/>
      <c r="T107" s="247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48" t="s">
        <v>119</v>
      </c>
      <c r="AU107" s="248" t="s">
        <v>79</v>
      </c>
      <c r="AV107" s="15" t="s">
        <v>127</v>
      </c>
      <c r="AW107" s="15" t="s">
        <v>33</v>
      </c>
      <c r="AX107" s="15" t="s">
        <v>72</v>
      </c>
      <c r="AY107" s="248" t="s">
        <v>107</v>
      </c>
    </row>
    <row r="108" s="13" customFormat="1">
      <c r="A108" s="13"/>
      <c r="B108" s="216"/>
      <c r="C108" s="217"/>
      <c r="D108" s="218" t="s">
        <v>119</v>
      </c>
      <c r="E108" s="219" t="s">
        <v>19</v>
      </c>
      <c r="F108" s="220" t="s">
        <v>141</v>
      </c>
      <c r="G108" s="217"/>
      <c r="H108" s="219" t="s">
        <v>19</v>
      </c>
      <c r="I108" s="221"/>
      <c r="J108" s="217"/>
      <c r="K108" s="217"/>
      <c r="L108" s="222"/>
      <c r="M108" s="223"/>
      <c r="N108" s="224"/>
      <c r="O108" s="224"/>
      <c r="P108" s="224"/>
      <c r="Q108" s="224"/>
      <c r="R108" s="224"/>
      <c r="S108" s="224"/>
      <c r="T108" s="22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6" t="s">
        <v>119</v>
      </c>
      <c r="AU108" s="226" t="s">
        <v>79</v>
      </c>
      <c r="AV108" s="13" t="s">
        <v>77</v>
      </c>
      <c r="AW108" s="13" t="s">
        <v>33</v>
      </c>
      <c r="AX108" s="13" t="s">
        <v>72</v>
      </c>
      <c r="AY108" s="226" t="s">
        <v>107</v>
      </c>
    </row>
    <row r="109" s="13" customFormat="1">
      <c r="A109" s="13"/>
      <c r="B109" s="216"/>
      <c r="C109" s="217"/>
      <c r="D109" s="218" t="s">
        <v>119</v>
      </c>
      <c r="E109" s="219" t="s">
        <v>19</v>
      </c>
      <c r="F109" s="220" t="s">
        <v>142</v>
      </c>
      <c r="G109" s="217"/>
      <c r="H109" s="219" t="s">
        <v>19</v>
      </c>
      <c r="I109" s="221"/>
      <c r="J109" s="217"/>
      <c r="K109" s="217"/>
      <c r="L109" s="222"/>
      <c r="M109" s="223"/>
      <c r="N109" s="224"/>
      <c r="O109" s="224"/>
      <c r="P109" s="224"/>
      <c r="Q109" s="224"/>
      <c r="R109" s="224"/>
      <c r="S109" s="224"/>
      <c r="T109" s="22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6" t="s">
        <v>119</v>
      </c>
      <c r="AU109" s="226" t="s">
        <v>79</v>
      </c>
      <c r="AV109" s="13" t="s">
        <v>77</v>
      </c>
      <c r="AW109" s="13" t="s">
        <v>33</v>
      </c>
      <c r="AX109" s="13" t="s">
        <v>72</v>
      </c>
      <c r="AY109" s="226" t="s">
        <v>107</v>
      </c>
    </row>
    <row r="110" s="14" customFormat="1">
      <c r="A110" s="14"/>
      <c r="B110" s="227"/>
      <c r="C110" s="228"/>
      <c r="D110" s="218" t="s">
        <v>119</v>
      </c>
      <c r="E110" s="229" t="s">
        <v>19</v>
      </c>
      <c r="F110" s="230" t="s">
        <v>143</v>
      </c>
      <c r="G110" s="228"/>
      <c r="H110" s="231">
        <v>22.59</v>
      </c>
      <c r="I110" s="232"/>
      <c r="J110" s="228"/>
      <c r="K110" s="228"/>
      <c r="L110" s="233"/>
      <c r="M110" s="234"/>
      <c r="N110" s="235"/>
      <c r="O110" s="235"/>
      <c r="P110" s="235"/>
      <c r="Q110" s="235"/>
      <c r="R110" s="235"/>
      <c r="S110" s="235"/>
      <c r="T110" s="236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37" t="s">
        <v>119</v>
      </c>
      <c r="AU110" s="237" t="s">
        <v>79</v>
      </c>
      <c r="AV110" s="14" t="s">
        <v>79</v>
      </c>
      <c r="AW110" s="14" t="s">
        <v>33</v>
      </c>
      <c r="AX110" s="14" t="s">
        <v>72</v>
      </c>
      <c r="AY110" s="237" t="s">
        <v>107</v>
      </c>
    </row>
    <row r="111" s="14" customFormat="1">
      <c r="A111" s="14"/>
      <c r="B111" s="227"/>
      <c r="C111" s="228"/>
      <c r="D111" s="218" t="s">
        <v>119</v>
      </c>
      <c r="E111" s="229" t="s">
        <v>19</v>
      </c>
      <c r="F111" s="230" t="s">
        <v>144</v>
      </c>
      <c r="G111" s="228"/>
      <c r="H111" s="231">
        <v>24.100000000000001</v>
      </c>
      <c r="I111" s="232"/>
      <c r="J111" s="228"/>
      <c r="K111" s="228"/>
      <c r="L111" s="233"/>
      <c r="M111" s="234"/>
      <c r="N111" s="235"/>
      <c r="O111" s="235"/>
      <c r="P111" s="235"/>
      <c r="Q111" s="235"/>
      <c r="R111" s="235"/>
      <c r="S111" s="235"/>
      <c r="T111" s="236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37" t="s">
        <v>119</v>
      </c>
      <c r="AU111" s="237" t="s">
        <v>79</v>
      </c>
      <c r="AV111" s="14" t="s">
        <v>79</v>
      </c>
      <c r="AW111" s="14" t="s">
        <v>33</v>
      </c>
      <c r="AX111" s="14" t="s">
        <v>72</v>
      </c>
      <c r="AY111" s="237" t="s">
        <v>107</v>
      </c>
    </row>
    <row r="112" s="15" customFormat="1">
      <c r="A112" s="15"/>
      <c r="B112" s="238"/>
      <c r="C112" s="239"/>
      <c r="D112" s="218" t="s">
        <v>119</v>
      </c>
      <c r="E112" s="240" t="s">
        <v>19</v>
      </c>
      <c r="F112" s="241" t="s">
        <v>126</v>
      </c>
      <c r="G112" s="239"/>
      <c r="H112" s="242">
        <v>46.689999999999998</v>
      </c>
      <c r="I112" s="243"/>
      <c r="J112" s="239"/>
      <c r="K112" s="239"/>
      <c r="L112" s="244"/>
      <c r="M112" s="245"/>
      <c r="N112" s="246"/>
      <c r="O112" s="246"/>
      <c r="P112" s="246"/>
      <c r="Q112" s="246"/>
      <c r="R112" s="246"/>
      <c r="S112" s="246"/>
      <c r="T112" s="247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48" t="s">
        <v>119</v>
      </c>
      <c r="AU112" s="248" t="s">
        <v>79</v>
      </c>
      <c r="AV112" s="15" t="s">
        <v>127</v>
      </c>
      <c r="AW112" s="15" t="s">
        <v>33</v>
      </c>
      <c r="AX112" s="15" t="s">
        <v>72</v>
      </c>
      <c r="AY112" s="248" t="s">
        <v>107</v>
      </c>
    </row>
    <row r="113" s="13" customFormat="1">
      <c r="A113" s="13"/>
      <c r="B113" s="216"/>
      <c r="C113" s="217"/>
      <c r="D113" s="218" t="s">
        <v>119</v>
      </c>
      <c r="E113" s="219" t="s">
        <v>19</v>
      </c>
      <c r="F113" s="220" t="s">
        <v>145</v>
      </c>
      <c r="G113" s="217"/>
      <c r="H113" s="219" t="s">
        <v>19</v>
      </c>
      <c r="I113" s="221"/>
      <c r="J113" s="217"/>
      <c r="K113" s="217"/>
      <c r="L113" s="222"/>
      <c r="M113" s="223"/>
      <c r="N113" s="224"/>
      <c r="O113" s="224"/>
      <c r="P113" s="224"/>
      <c r="Q113" s="224"/>
      <c r="R113" s="224"/>
      <c r="S113" s="224"/>
      <c r="T113" s="22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6" t="s">
        <v>119</v>
      </c>
      <c r="AU113" s="226" t="s">
        <v>79</v>
      </c>
      <c r="AV113" s="13" t="s">
        <v>77</v>
      </c>
      <c r="AW113" s="13" t="s">
        <v>33</v>
      </c>
      <c r="AX113" s="13" t="s">
        <v>72</v>
      </c>
      <c r="AY113" s="226" t="s">
        <v>107</v>
      </c>
    </row>
    <row r="114" s="14" customFormat="1">
      <c r="A114" s="14"/>
      <c r="B114" s="227"/>
      <c r="C114" s="228"/>
      <c r="D114" s="218" t="s">
        <v>119</v>
      </c>
      <c r="E114" s="229" t="s">
        <v>19</v>
      </c>
      <c r="F114" s="230" t="s">
        <v>146</v>
      </c>
      <c r="G114" s="228"/>
      <c r="H114" s="231">
        <v>22.16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37" t="s">
        <v>119</v>
      </c>
      <c r="AU114" s="237" t="s">
        <v>79</v>
      </c>
      <c r="AV114" s="14" t="s">
        <v>79</v>
      </c>
      <c r="AW114" s="14" t="s">
        <v>33</v>
      </c>
      <c r="AX114" s="14" t="s">
        <v>72</v>
      </c>
      <c r="AY114" s="237" t="s">
        <v>107</v>
      </c>
    </row>
    <row r="115" s="14" customFormat="1">
      <c r="A115" s="14"/>
      <c r="B115" s="227"/>
      <c r="C115" s="228"/>
      <c r="D115" s="218" t="s">
        <v>119</v>
      </c>
      <c r="E115" s="229" t="s">
        <v>19</v>
      </c>
      <c r="F115" s="230" t="s">
        <v>147</v>
      </c>
      <c r="G115" s="228"/>
      <c r="H115" s="231">
        <v>40.789999999999999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37" t="s">
        <v>119</v>
      </c>
      <c r="AU115" s="237" t="s">
        <v>79</v>
      </c>
      <c r="AV115" s="14" t="s">
        <v>79</v>
      </c>
      <c r="AW115" s="14" t="s">
        <v>33</v>
      </c>
      <c r="AX115" s="14" t="s">
        <v>72</v>
      </c>
      <c r="AY115" s="237" t="s">
        <v>107</v>
      </c>
    </row>
    <row r="116" s="14" customFormat="1">
      <c r="A116" s="14"/>
      <c r="B116" s="227"/>
      <c r="C116" s="228"/>
      <c r="D116" s="218" t="s">
        <v>119</v>
      </c>
      <c r="E116" s="229" t="s">
        <v>19</v>
      </c>
      <c r="F116" s="230" t="s">
        <v>148</v>
      </c>
      <c r="G116" s="228"/>
      <c r="H116" s="231">
        <v>8.3599999999999994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37" t="s">
        <v>119</v>
      </c>
      <c r="AU116" s="237" t="s">
        <v>79</v>
      </c>
      <c r="AV116" s="14" t="s">
        <v>79</v>
      </c>
      <c r="AW116" s="14" t="s">
        <v>33</v>
      </c>
      <c r="AX116" s="14" t="s">
        <v>72</v>
      </c>
      <c r="AY116" s="237" t="s">
        <v>107</v>
      </c>
    </row>
    <row r="117" s="15" customFormat="1">
      <c r="A117" s="15"/>
      <c r="B117" s="238"/>
      <c r="C117" s="239"/>
      <c r="D117" s="218" t="s">
        <v>119</v>
      </c>
      <c r="E117" s="240" t="s">
        <v>19</v>
      </c>
      <c r="F117" s="241" t="s">
        <v>126</v>
      </c>
      <c r="G117" s="239"/>
      <c r="H117" s="242">
        <v>71.310000000000002</v>
      </c>
      <c r="I117" s="243"/>
      <c r="J117" s="239"/>
      <c r="K117" s="239"/>
      <c r="L117" s="244"/>
      <c r="M117" s="245"/>
      <c r="N117" s="246"/>
      <c r="O117" s="246"/>
      <c r="P117" s="246"/>
      <c r="Q117" s="246"/>
      <c r="R117" s="246"/>
      <c r="S117" s="246"/>
      <c r="T117" s="247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48" t="s">
        <v>119</v>
      </c>
      <c r="AU117" s="248" t="s">
        <v>79</v>
      </c>
      <c r="AV117" s="15" t="s">
        <v>127</v>
      </c>
      <c r="AW117" s="15" t="s">
        <v>33</v>
      </c>
      <c r="AX117" s="15" t="s">
        <v>72</v>
      </c>
      <c r="AY117" s="248" t="s">
        <v>107</v>
      </c>
    </row>
    <row r="118" s="16" customFormat="1">
      <c r="A118" s="16"/>
      <c r="B118" s="249"/>
      <c r="C118" s="250"/>
      <c r="D118" s="218" t="s">
        <v>119</v>
      </c>
      <c r="E118" s="251" t="s">
        <v>19</v>
      </c>
      <c r="F118" s="252" t="s">
        <v>149</v>
      </c>
      <c r="G118" s="250"/>
      <c r="H118" s="253">
        <v>434.63</v>
      </c>
      <c r="I118" s="254"/>
      <c r="J118" s="250"/>
      <c r="K118" s="250"/>
      <c r="L118" s="255"/>
      <c r="M118" s="256"/>
      <c r="N118" s="257"/>
      <c r="O118" s="257"/>
      <c r="P118" s="257"/>
      <c r="Q118" s="257"/>
      <c r="R118" s="257"/>
      <c r="S118" s="257"/>
      <c r="T118" s="258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T118" s="259" t="s">
        <v>119</v>
      </c>
      <c r="AU118" s="259" t="s">
        <v>79</v>
      </c>
      <c r="AV118" s="16" t="s">
        <v>115</v>
      </c>
      <c r="AW118" s="16" t="s">
        <v>33</v>
      </c>
      <c r="AX118" s="16" t="s">
        <v>77</v>
      </c>
      <c r="AY118" s="259" t="s">
        <v>107</v>
      </c>
    </row>
    <row r="119" s="12" customFormat="1" ht="25.92" customHeight="1">
      <c r="A119" s="12"/>
      <c r="B119" s="182"/>
      <c r="C119" s="183"/>
      <c r="D119" s="184" t="s">
        <v>71</v>
      </c>
      <c r="E119" s="185" t="s">
        <v>150</v>
      </c>
      <c r="F119" s="185" t="s">
        <v>151</v>
      </c>
      <c r="G119" s="183"/>
      <c r="H119" s="183"/>
      <c r="I119" s="186"/>
      <c r="J119" s="187">
        <f>BK119</f>
        <v>0</v>
      </c>
      <c r="K119" s="183"/>
      <c r="L119" s="188"/>
      <c r="M119" s="189"/>
      <c r="N119" s="190"/>
      <c r="O119" s="190"/>
      <c r="P119" s="191">
        <f>P120+P245+P297</f>
        <v>0</v>
      </c>
      <c r="Q119" s="190"/>
      <c r="R119" s="191">
        <f>R120+R245+R297</f>
        <v>11.469013570000001</v>
      </c>
      <c r="S119" s="190"/>
      <c r="T119" s="192">
        <f>T120+T245+T297</f>
        <v>2.4558263300000003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93" t="s">
        <v>79</v>
      </c>
      <c r="AT119" s="194" t="s">
        <v>71</v>
      </c>
      <c r="AU119" s="194" t="s">
        <v>72</v>
      </c>
      <c r="AY119" s="193" t="s">
        <v>107</v>
      </c>
      <c r="BK119" s="195">
        <f>BK120+BK245+BK297</f>
        <v>0</v>
      </c>
    </row>
    <row r="120" s="12" customFormat="1" ht="22.8" customHeight="1">
      <c r="A120" s="12"/>
      <c r="B120" s="182"/>
      <c r="C120" s="183"/>
      <c r="D120" s="184" t="s">
        <v>71</v>
      </c>
      <c r="E120" s="196" t="s">
        <v>152</v>
      </c>
      <c r="F120" s="196" t="s">
        <v>153</v>
      </c>
      <c r="G120" s="183"/>
      <c r="H120" s="183"/>
      <c r="I120" s="186"/>
      <c r="J120" s="197">
        <f>BK120</f>
        <v>0</v>
      </c>
      <c r="K120" s="183"/>
      <c r="L120" s="188"/>
      <c r="M120" s="189"/>
      <c r="N120" s="190"/>
      <c r="O120" s="190"/>
      <c r="P120" s="191">
        <f>SUM(P121:P244)</f>
        <v>0</v>
      </c>
      <c r="Q120" s="190"/>
      <c r="R120" s="191">
        <f>SUM(R121:R244)</f>
        <v>9.2321138000000005</v>
      </c>
      <c r="S120" s="190"/>
      <c r="T120" s="192">
        <f>SUM(T121:T244)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93" t="s">
        <v>79</v>
      </c>
      <c r="AT120" s="194" t="s">
        <v>71</v>
      </c>
      <c r="AU120" s="194" t="s">
        <v>77</v>
      </c>
      <c r="AY120" s="193" t="s">
        <v>107</v>
      </c>
      <c r="BK120" s="195">
        <f>SUM(BK121:BK244)</f>
        <v>0</v>
      </c>
    </row>
    <row r="121" s="2" customFormat="1" ht="24.15" customHeight="1">
      <c r="A121" s="39"/>
      <c r="B121" s="40"/>
      <c r="C121" s="198" t="s">
        <v>79</v>
      </c>
      <c r="D121" s="198" t="s">
        <v>110</v>
      </c>
      <c r="E121" s="199" t="s">
        <v>154</v>
      </c>
      <c r="F121" s="200" t="s">
        <v>155</v>
      </c>
      <c r="G121" s="201" t="s">
        <v>156</v>
      </c>
      <c r="H121" s="202">
        <v>431.22000000000003</v>
      </c>
      <c r="I121" s="203"/>
      <c r="J121" s="204">
        <f>ROUND(I121*H121,2)</f>
        <v>0</v>
      </c>
      <c r="K121" s="200" t="s">
        <v>114</v>
      </c>
      <c r="L121" s="45"/>
      <c r="M121" s="205" t="s">
        <v>19</v>
      </c>
      <c r="N121" s="206" t="s">
        <v>43</v>
      </c>
      <c r="O121" s="85"/>
      <c r="P121" s="207">
        <f>O121*H121</f>
        <v>0</v>
      </c>
      <c r="Q121" s="207">
        <v>0.00022000000000000001</v>
      </c>
      <c r="R121" s="207">
        <f>Q121*H121</f>
        <v>0.094868400000000006</v>
      </c>
      <c r="S121" s="207">
        <v>0</v>
      </c>
      <c r="T121" s="208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09" t="s">
        <v>157</v>
      </c>
      <c r="AT121" s="209" t="s">
        <v>110</v>
      </c>
      <c r="AU121" s="209" t="s">
        <v>79</v>
      </c>
      <c r="AY121" s="18" t="s">
        <v>107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8" t="s">
        <v>77</v>
      </c>
      <c r="BK121" s="210">
        <f>ROUND(I121*H121,2)</f>
        <v>0</v>
      </c>
      <c r="BL121" s="18" t="s">
        <v>157</v>
      </c>
      <c r="BM121" s="209" t="s">
        <v>158</v>
      </c>
    </row>
    <row r="122" s="2" customFormat="1">
      <c r="A122" s="39"/>
      <c r="B122" s="40"/>
      <c r="C122" s="41"/>
      <c r="D122" s="211" t="s">
        <v>117</v>
      </c>
      <c r="E122" s="41"/>
      <c r="F122" s="212" t="s">
        <v>159</v>
      </c>
      <c r="G122" s="41"/>
      <c r="H122" s="41"/>
      <c r="I122" s="213"/>
      <c r="J122" s="41"/>
      <c r="K122" s="41"/>
      <c r="L122" s="45"/>
      <c r="M122" s="214"/>
      <c r="N122" s="215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117</v>
      </c>
      <c r="AU122" s="18" t="s">
        <v>79</v>
      </c>
    </row>
    <row r="123" s="13" customFormat="1">
      <c r="A123" s="13"/>
      <c r="B123" s="216"/>
      <c r="C123" s="217"/>
      <c r="D123" s="218" t="s">
        <v>119</v>
      </c>
      <c r="E123" s="219" t="s">
        <v>19</v>
      </c>
      <c r="F123" s="220" t="s">
        <v>120</v>
      </c>
      <c r="G123" s="217"/>
      <c r="H123" s="219" t="s">
        <v>19</v>
      </c>
      <c r="I123" s="221"/>
      <c r="J123" s="217"/>
      <c r="K123" s="217"/>
      <c r="L123" s="222"/>
      <c r="M123" s="223"/>
      <c r="N123" s="224"/>
      <c r="O123" s="224"/>
      <c r="P123" s="224"/>
      <c r="Q123" s="224"/>
      <c r="R123" s="224"/>
      <c r="S123" s="224"/>
      <c r="T123" s="22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6" t="s">
        <v>119</v>
      </c>
      <c r="AU123" s="226" t="s">
        <v>79</v>
      </c>
      <c r="AV123" s="13" t="s">
        <v>77</v>
      </c>
      <c r="AW123" s="13" t="s">
        <v>33</v>
      </c>
      <c r="AX123" s="13" t="s">
        <v>72</v>
      </c>
      <c r="AY123" s="226" t="s">
        <v>107</v>
      </c>
    </row>
    <row r="124" s="13" customFormat="1">
      <c r="A124" s="13"/>
      <c r="B124" s="216"/>
      <c r="C124" s="217"/>
      <c r="D124" s="218" t="s">
        <v>119</v>
      </c>
      <c r="E124" s="219" t="s">
        <v>19</v>
      </c>
      <c r="F124" s="220" t="s">
        <v>121</v>
      </c>
      <c r="G124" s="217"/>
      <c r="H124" s="219" t="s">
        <v>19</v>
      </c>
      <c r="I124" s="221"/>
      <c r="J124" s="217"/>
      <c r="K124" s="217"/>
      <c r="L124" s="222"/>
      <c r="M124" s="223"/>
      <c r="N124" s="224"/>
      <c r="O124" s="224"/>
      <c r="P124" s="224"/>
      <c r="Q124" s="224"/>
      <c r="R124" s="224"/>
      <c r="S124" s="224"/>
      <c r="T124" s="22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6" t="s">
        <v>119</v>
      </c>
      <c r="AU124" s="226" t="s">
        <v>79</v>
      </c>
      <c r="AV124" s="13" t="s">
        <v>77</v>
      </c>
      <c r="AW124" s="13" t="s">
        <v>33</v>
      </c>
      <c r="AX124" s="13" t="s">
        <v>72</v>
      </c>
      <c r="AY124" s="226" t="s">
        <v>107</v>
      </c>
    </row>
    <row r="125" s="13" customFormat="1">
      <c r="A125" s="13"/>
      <c r="B125" s="216"/>
      <c r="C125" s="217"/>
      <c r="D125" s="218" t="s">
        <v>119</v>
      </c>
      <c r="E125" s="219" t="s">
        <v>19</v>
      </c>
      <c r="F125" s="220" t="s">
        <v>122</v>
      </c>
      <c r="G125" s="217"/>
      <c r="H125" s="219" t="s">
        <v>19</v>
      </c>
      <c r="I125" s="221"/>
      <c r="J125" s="217"/>
      <c r="K125" s="217"/>
      <c r="L125" s="222"/>
      <c r="M125" s="223"/>
      <c r="N125" s="224"/>
      <c r="O125" s="224"/>
      <c r="P125" s="224"/>
      <c r="Q125" s="224"/>
      <c r="R125" s="224"/>
      <c r="S125" s="224"/>
      <c r="T125" s="22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6" t="s">
        <v>119</v>
      </c>
      <c r="AU125" s="226" t="s">
        <v>79</v>
      </c>
      <c r="AV125" s="13" t="s">
        <v>77</v>
      </c>
      <c r="AW125" s="13" t="s">
        <v>33</v>
      </c>
      <c r="AX125" s="13" t="s">
        <v>72</v>
      </c>
      <c r="AY125" s="226" t="s">
        <v>107</v>
      </c>
    </row>
    <row r="126" s="13" customFormat="1">
      <c r="A126" s="13"/>
      <c r="B126" s="216"/>
      <c r="C126" s="217"/>
      <c r="D126" s="218" t="s">
        <v>119</v>
      </c>
      <c r="E126" s="219" t="s">
        <v>19</v>
      </c>
      <c r="F126" s="220" t="s">
        <v>123</v>
      </c>
      <c r="G126" s="217"/>
      <c r="H126" s="219" t="s">
        <v>19</v>
      </c>
      <c r="I126" s="221"/>
      <c r="J126" s="217"/>
      <c r="K126" s="217"/>
      <c r="L126" s="222"/>
      <c r="M126" s="223"/>
      <c r="N126" s="224"/>
      <c r="O126" s="224"/>
      <c r="P126" s="224"/>
      <c r="Q126" s="224"/>
      <c r="R126" s="224"/>
      <c r="S126" s="224"/>
      <c r="T126" s="22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26" t="s">
        <v>119</v>
      </c>
      <c r="AU126" s="226" t="s">
        <v>79</v>
      </c>
      <c r="AV126" s="13" t="s">
        <v>77</v>
      </c>
      <c r="AW126" s="13" t="s">
        <v>33</v>
      </c>
      <c r="AX126" s="13" t="s">
        <v>72</v>
      </c>
      <c r="AY126" s="226" t="s">
        <v>107</v>
      </c>
    </row>
    <row r="127" s="13" customFormat="1">
      <c r="A127" s="13"/>
      <c r="B127" s="216"/>
      <c r="C127" s="217"/>
      <c r="D127" s="218" t="s">
        <v>119</v>
      </c>
      <c r="E127" s="219" t="s">
        <v>19</v>
      </c>
      <c r="F127" s="220" t="s">
        <v>160</v>
      </c>
      <c r="G127" s="217"/>
      <c r="H127" s="219" t="s">
        <v>19</v>
      </c>
      <c r="I127" s="221"/>
      <c r="J127" s="217"/>
      <c r="K127" s="217"/>
      <c r="L127" s="222"/>
      <c r="M127" s="223"/>
      <c r="N127" s="224"/>
      <c r="O127" s="224"/>
      <c r="P127" s="224"/>
      <c r="Q127" s="224"/>
      <c r="R127" s="224"/>
      <c r="S127" s="224"/>
      <c r="T127" s="22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6" t="s">
        <v>119</v>
      </c>
      <c r="AU127" s="226" t="s">
        <v>79</v>
      </c>
      <c r="AV127" s="13" t="s">
        <v>77</v>
      </c>
      <c r="AW127" s="13" t="s">
        <v>33</v>
      </c>
      <c r="AX127" s="13" t="s">
        <v>72</v>
      </c>
      <c r="AY127" s="226" t="s">
        <v>107</v>
      </c>
    </row>
    <row r="128" s="14" customFormat="1">
      <c r="A128" s="14"/>
      <c r="B128" s="227"/>
      <c r="C128" s="228"/>
      <c r="D128" s="218" t="s">
        <v>119</v>
      </c>
      <c r="E128" s="229" t="s">
        <v>19</v>
      </c>
      <c r="F128" s="230" t="s">
        <v>161</v>
      </c>
      <c r="G128" s="228"/>
      <c r="H128" s="231">
        <v>20.52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37" t="s">
        <v>119</v>
      </c>
      <c r="AU128" s="237" t="s">
        <v>79</v>
      </c>
      <c r="AV128" s="14" t="s">
        <v>79</v>
      </c>
      <c r="AW128" s="14" t="s">
        <v>33</v>
      </c>
      <c r="AX128" s="14" t="s">
        <v>72</v>
      </c>
      <c r="AY128" s="237" t="s">
        <v>107</v>
      </c>
    </row>
    <row r="129" s="13" customFormat="1">
      <c r="A129" s="13"/>
      <c r="B129" s="216"/>
      <c r="C129" s="217"/>
      <c r="D129" s="218" t="s">
        <v>119</v>
      </c>
      <c r="E129" s="219" t="s">
        <v>19</v>
      </c>
      <c r="F129" s="220" t="s">
        <v>162</v>
      </c>
      <c r="G129" s="217"/>
      <c r="H129" s="219" t="s">
        <v>19</v>
      </c>
      <c r="I129" s="221"/>
      <c r="J129" s="217"/>
      <c r="K129" s="217"/>
      <c r="L129" s="222"/>
      <c r="M129" s="223"/>
      <c r="N129" s="224"/>
      <c r="O129" s="224"/>
      <c r="P129" s="224"/>
      <c r="Q129" s="224"/>
      <c r="R129" s="224"/>
      <c r="S129" s="224"/>
      <c r="T129" s="22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6" t="s">
        <v>119</v>
      </c>
      <c r="AU129" s="226" t="s">
        <v>79</v>
      </c>
      <c r="AV129" s="13" t="s">
        <v>77</v>
      </c>
      <c r="AW129" s="13" t="s">
        <v>33</v>
      </c>
      <c r="AX129" s="13" t="s">
        <v>72</v>
      </c>
      <c r="AY129" s="226" t="s">
        <v>107</v>
      </c>
    </row>
    <row r="130" s="14" customFormat="1">
      <c r="A130" s="14"/>
      <c r="B130" s="227"/>
      <c r="C130" s="228"/>
      <c r="D130" s="218" t="s">
        <v>119</v>
      </c>
      <c r="E130" s="229" t="s">
        <v>19</v>
      </c>
      <c r="F130" s="230" t="s">
        <v>163</v>
      </c>
      <c r="G130" s="228"/>
      <c r="H130" s="231">
        <v>25.82</v>
      </c>
      <c r="I130" s="232"/>
      <c r="J130" s="228"/>
      <c r="K130" s="228"/>
      <c r="L130" s="233"/>
      <c r="M130" s="234"/>
      <c r="N130" s="235"/>
      <c r="O130" s="235"/>
      <c r="P130" s="235"/>
      <c r="Q130" s="235"/>
      <c r="R130" s="235"/>
      <c r="S130" s="235"/>
      <c r="T130" s="23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37" t="s">
        <v>119</v>
      </c>
      <c r="AU130" s="237" t="s">
        <v>79</v>
      </c>
      <c r="AV130" s="14" t="s">
        <v>79</v>
      </c>
      <c r="AW130" s="14" t="s">
        <v>33</v>
      </c>
      <c r="AX130" s="14" t="s">
        <v>72</v>
      </c>
      <c r="AY130" s="237" t="s">
        <v>107</v>
      </c>
    </row>
    <row r="131" s="13" customFormat="1">
      <c r="A131" s="13"/>
      <c r="B131" s="216"/>
      <c r="C131" s="217"/>
      <c r="D131" s="218" t="s">
        <v>119</v>
      </c>
      <c r="E131" s="219" t="s">
        <v>19</v>
      </c>
      <c r="F131" s="220" t="s">
        <v>128</v>
      </c>
      <c r="G131" s="217"/>
      <c r="H131" s="219" t="s">
        <v>19</v>
      </c>
      <c r="I131" s="221"/>
      <c r="J131" s="217"/>
      <c r="K131" s="217"/>
      <c r="L131" s="222"/>
      <c r="M131" s="223"/>
      <c r="N131" s="224"/>
      <c r="O131" s="224"/>
      <c r="P131" s="224"/>
      <c r="Q131" s="224"/>
      <c r="R131" s="224"/>
      <c r="S131" s="224"/>
      <c r="T131" s="22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26" t="s">
        <v>119</v>
      </c>
      <c r="AU131" s="226" t="s">
        <v>79</v>
      </c>
      <c r="AV131" s="13" t="s">
        <v>77</v>
      </c>
      <c r="AW131" s="13" t="s">
        <v>33</v>
      </c>
      <c r="AX131" s="13" t="s">
        <v>72</v>
      </c>
      <c r="AY131" s="226" t="s">
        <v>107</v>
      </c>
    </row>
    <row r="132" s="13" customFormat="1">
      <c r="A132" s="13"/>
      <c r="B132" s="216"/>
      <c r="C132" s="217"/>
      <c r="D132" s="218" t="s">
        <v>119</v>
      </c>
      <c r="E132" s="219" t="s">
        <v>19</v>
      </c>
      <c r="F132" s="220" t="s">
        <v>164</v>
      </c>
      <c r="G132" s="217"/>
      <c r="H132" s="219" t="s">
        <v>19</v>
      </c>
      <c r="I132" s="221"/>
      <c r="J132" s="217"/>
      <c r="K132" s="217"/>
      <c r="L132" s="222"/>
      <c r="M132" s="223"/>
      <c r="N132" s="224"/>
      <c r="O132" s="224"/>
      <c r="P132" s="224"/>
      <c r="Q132" s="224"/>
      <c r="R132" s="224"/>
      <c r="S132" s="224"/>
      <c r="T132" s="22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6" t="s">
        <v>119</v>
      </c>
      <c r="AU132" s="226" t="s">
        <v>79</v>
      </c>
      <c r="AV132" s="13" t="s">
        <v>77</v>
      </c>
      <c r="AW132" s="13" t="s">
        <v>33</v>
      </c>
      <c r="AX132" s="13" t="s">
        <v>72</v>
      </c>
      <c r="AY132" s="226" t="s">
        <v>107</v>
      </c>
    </row>
    <row r="133" s="14" customFormat="1">
      <c r="A133" s="14"/>
      <c r="B133" s="227"/>
      <c r="C133" s="228"/>
      <c r="D133" s="218" t="s">
        <v>119</v>
      </c>
      <c r="E133" s="229" t="s">
        <v>19</v>
      </c>
      <c r="F133" s="230" t="s">
        <v>165</v>
      </c>
      <c r="G133" s="228"/>
      <c r="H133" s="231">
        <v>76.439999999999998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37" t="s">
        <v>119</v>
      </c>
      <c r="AU133" s="237" t="s">
        <v>79</v>
      </c>
      <c r="AV133" s="14" t="s">
        <v>79</v>
      </c>
      <c r="AW133" s="14" t="s">
        <v>33</v>
      </c>
      <c r="AX133" s="14" t="s">
        <v>72</v>
      </c>
      <c r="AY133" s="237" t="s">
        <v>107</v>
      </c>
    </row>
    <row r="134" s="13" customFormat="1">
      <c r="A134" s="13"/>
      <c r="B134" s="216"/>
      <c r="C134" s="217"/>
      <c r="D134" s="218" t="s">
        <v>119</v>
      </c>
      <c r="E134" s="219" t="s">
        <v>19</v>
      </c>
      <c r="F134" s="220" t="s">
        <v>166</v>
      </c>
      <c r="G134" s="217"/>
      <c r="H134" s="219" t="s">
        <v>19</v>
      </c>
      <c r="I134" s="221"/>
      <c r="J134" s="217"/>
      <c r="K134" s="217"/>
      <c r="L134" s="222"/>
      <c r="M134" s="223"/>
      <c r="N134" s="224"/>
      <c r="O134" s="224"/>
      <c r="P134" s="224"/>
      <c r="Q134" s="224"/>
      <c r="R134" s="224"/>
      <c r="S134" s="224"/>
      <c r="T134" s="22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26" t="s">
        <v>119</v>
      </c>
      <c r="AU134" s="226" t="s">
        <v>79</v>
      </c>
      <c r="AV134" s="13" t="s">
        <v>77</v>
      </c>
      <c r="AW134" s="13" t="s">
        <v>33</v>
      </c>
      <c r="AX134" s="13" t="s">
        <v>72</v>
      </c>
      <c r="AY134" s="226" t="s">
        <v>107</v>
      </c>
    </row>
    <row r="135" s="14" customFormat="1">
      <c r="A135" s="14"/>
      <c r="B135" s="227"/>
      <c r="C135" s="228"/>
      <c r="D135" s="218" t="s">
        <v>119</v>
      </c>
      <c r="E135" s="229" t="s">
        <v>19</v>
      </c>
      <c r="F135" s="230" t="s">
        <v>167</v>
      </c>
      <c r="G135" s="228"/>
      <c r="H135" s="231">
        <v>20.32</v>
      </c>
      <c r="I135" s="232"/>
      <c r="J135" s="228"/>
      <c r="K135" s="228"/>
      <c r="L135" s="233"/>
      <c r="M135" s="234"/>
      <c r="N135" s="235"/>
      <c r="O135" s="235"/>
      <c r="P135" s="235"/>
      <c r="Q135" s="235"/>
      <c r="R135" s="235"/>
      <c r="S135" s="235"/>
      <c r="T135" s="23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37" t="s">
        <v>119</v>
      </c>
      <c r="AU135" s="237" t="s">
        <v>79</v>
      </c>
      <c r="AV135" s="14" t="s">
        <v>79</v>
      </c>
      <c r="AW135" s="14" t="s">
        <v>33</v>
      </c>
      <c r="AX135" s="14" t="s">
        <v>72</v>
      </c>
      <c r="AY135" s="237" t="s">
        <v>107</v>
      </c>
    </row>
    <row r="136" s="13" customFormat="1">
      <c r="A136" s="13"/>
      <c r="B136" s="216"/>
      <c r="C136" s="217"/>
      <c r="D136" s="218" t="s">
        <v>119</v>
      </c>
      <c r="E136" s="219" t="s">
        <v>19</v>
      </c>
      <c r="F136" s="220" t="s">
        <v>168</v>
      </c>
      <c r="G136" s="217"/>
      <c r="H136" s="219" t="s">
        <v>19</v>
      </c>
      <c r="I136" s="221"/>
      <c r="J136" s="217"/>
      <c r="K136" s="217"/>
      <c r="L136" s="222"/>
      <c r="M136" s="223"/>
      <c r="N136" s="224"/>
      <c r="O136" s="224"/>
      <c r="P136" s="224"/>
      <c r="Q136" s="224"/>
      <c r="R136" s="224"/>
      <c r="S136" s="224"/>
      <c r="T136" s="22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26" t="s">
        <v>119</v>
      </c>
      <c r="AU136" s="226" t="s">
        <v>79</v>
      </c>
      <c r="AV136" s="13" t="s">
        <v>77</v>
      </c>
      <c r="AW136" s="13" t="s">
        <v>33</v>
      </c>
      <c r="AX136" s="13" t="s">
        <v>72</v>
      </c>
      <c r="AY136" s="226" t="s">
        <v>107</v>
      </c>
    </row>
    <row r="137" s="14" customFormat="1">
      <c r="A137" s="14"/>
      <c r="B137" s="227"/>
      <c r="C137" s="228"/>
      <c r="D137" s="218" t="s">
        <v>119</v>
      </c>
      <c r="E137" s="229" t="s">
        <v>19</v>
      </c>
      <c r="F137" s="230" t="s">
        <v>169</v>
      </c>
      <c r="G137" s="228"/>
      <c r="H137" s="231">
        <v>11.720000000000001</v>
      </c>
      <c r="I137" s="232"/>
      <c r="J137" s="228"/>
      <c r="K137" s="228"/>
      <c r="L137" s="233"/>
      <c r="M137" s="234"/>
      <c r="N137" s="235"/>
      <c r="O137" s="235"/>
      <c r="P137" s="235"/>
      <c r="Q137" s="235"/>
      <c r="R137" s="235"/>
      <c r="S137" s="235"/>
      <c r="T137" s="23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37" t="s">
        <v>119</v>
      </c>
      <c r="AU137" s="237" t="s">
        <v>79</v>
      </c>
      <c r="AV137" s="14" t="s">
        <v>79</v>
      </c>
      <c r="AW137" s="14" t="s">
        <v>33</v>
      </c>
      <c r="AX137" s="14" t="s">
        <v>72</v>
      </c>
      <c r="AY137" s="237" t="s">
        <v>107</v>
      </c>
    </row>
    <row r="138" s="15" customFormat="1">
      <c r="A138" s="15"/>
      <c r="B138" s="238"/>
      <c r="C138" s="239"/>
      <c r="D138" s="218" t="s">
        <v>119</v>
      </c>
      <c r="E138" s="240" t="s">
        <v>19</v>
      </c>
      <c r="F138" s="241" t="s">
        <v>126</v>
      </c>
      <c r="G138" s="239"/>
      <c r="H138" s="242">
        <v>154.81999999999999</v>
      </c>
      <c r="I138" s="243"/>
      <c r="J138" s="239"/>
      <c r="K138" s="239"/>
      <c r="L138" s="244"/>
      <c r="M138" s="245"/>
      <c r="N138" s="246"/>
      <c r="O138" s="246"/>
      <c r="P138" s="246"/>
      <c r="Q138" s="246"/>
      <c r="R138" s="246"/>
      <c r="S138" s="246"/>
      <c r="T138" s="247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48" t="s">
        <v>119</v>
      </c>
      <c r="AU138" s="248" t="s">
        <v>79</v>
      </c>
      <c r="AV138" s="15" t="s">
        <v>127</v>
      </c>
      <c r="AW138" s="15" t="s">
        <v>33</v>
      </c>
      <c r="AX138" s="15" t="s">
        <v>72</v>
      </c>
      <c r="AY138" s="248" t="s">
        <v>107</v>
      </c>
    </row>
    <row r="139" s="13" customFormat="1">
      <c r="A139" s="13"/>
      <c r="B139" s="216"/>
      <c r="C139" s="217"/>
      <c r="D139" s="218" t="s">
        <v>119</v>
      </c>
      <c r="E139" s="219" t="s">
        <v>19</v>
      </c>
      <c r="F139" s="220" t="s">
        <v>132</v>
      </c>
      <c r="G139" s="217"/>
      <c r="H139" s="219" t="s">
        <v>19</v>
      </c>
      <c r="I139" s="221"/>
      <c r="J139" s="217"/>
      <c r="K139" s="217"/>
      <c r="L139" s="222"/>
      <c r="M139" s="223"/>
      <c r="N139" s="224"/>
      <c r="O139" s="224"/>
      <c r="P139" s="224"/>
      <c r="Q139" s="224"/>
      <c r="R139" s="224"/>
      <c r="S139" s="224"/>
      <c r="T139" s="22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6" t="s">
        <v>119</v>
      </c>
      <c r="AU139" s="226" t="s">
        <v>79</v>
      </c>
      <c r="AV139" s="13" t="s">
        <v>77</v>
      </c>
      <c r="AW139" s="13" t="s">
        <v>33</v>
      </c>
      <c r="AX139" s="13" t="s">
        <v>72</v>
      </c>
      <c r="AY139" s="226" t="s">
        <v>107</v>
      </c>
    </row>
    <row r="140" s="13" customFormat="1">
      <c r="A140" s="13"/>
      <c r="B140" s="216"/>
      <c r="C140" s="217"/>
      <c r="D140" s="218" t="s">
        <v>119</v>
      </c>
      <c r="E140" s="219" t="s">
        <v>19</v>
      </c>
      <c r="F140" s="220" t="s">
        <v>133</v>
      </c>
      <c r="G140" s="217"/>
      <c r="H140" s="219" t="s">
        <v>19</v>
      </c>
      <c r="I140" s="221"/>
      <c r="J140" s="217"/>
      <c r="K140" s="217"/>
      <c r="L140" s="222"/>
      <c r="M140" s="223"/>
      <c r="N140" s="224"/>
      <c r="O140" s="224"/>
      <c r="P140" s="224"/>
      <c r="Q140" s="224"/>
      <c r="R140" s="224"/>
      <c r="S140" s="224"/>
      <c r="T140" s="22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26" t="s">
        <v>119</v>
      </c>
      <c r="AU140" s="226" t="s">
        <v>79</v>
      </c>
      <c r="AV140" s="13" t="s">
        <v>77</v>
      </c>
      <c r="AW140" s="13" t="s">
        <v>33</v>
      </c>
      <c r="AX140" s="13" t="s">
        <v>72</v>
      </c>
      <c r="AY140" s="226" t="s">
        <v>107</v>
      </c>
    </row>
    <row r="141" s="13" customFormat="1">
      <c r="A141" s="13"/>
      <c r="B141" s="216"/>
      <c r="C141" s="217"/>
      <c r="D141" s="218" t="s">
        <v>119</v>
      </c>
      <c r="E141" s="219" t="s">
        <v>19</v>
      </c>
      <c r="F141" s="220" t="s">
        <v>170</v>
      </c>
      <c r="G141" s="217"/>
      <c r="H141" s="219" t="s">
        <v>19</v>
      </c>
      <c r="I141" s="221"/>
      <c r="J141" s="217"/>
      <c r="K141" s="217"/>
      <c r="L141" s="222"/>
      <c r="M141" s="223"/>
      <c r="N141" s="224"/>
      <c r="O141" s="224"/>
      <c r="P141" s="224"/>
      <c r="Q141" s="224"/>
      <c r="R141" s="224"/>
      <c r="S141" s="224"/>
      <c r="T141" s="22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6" t="s">
        <v>119</v>
      </c>
      <c r="AU141" s="226" t="s">
        <v>79</v>
      </c>
      <c r="AV141" s="13" t="s">
        <v>77</v>
      </c>
      <c r="AW141" s="13" t="s">
        <v>33</v>
      </c>
      <c r="AX141" s="13" t="s">
        <v>72</v>
      </c>
      <c r="AY141" s="226" t="s">
        <v>107</v>
      </c>
    </row>
    <row r="142" s="14" customFormat="1">
      <c r="A142" s="14"/>
      <c r="B142" s="227"/>
      <c r="C142" s="228"/>
      <c r="D142" s="218" t="s">
        <v>119</v>
      </c>
      <c r="E142" s="229" t="s">
        <v>19</v>
      </c>
      <c r="F142" s="230" t="s">
        <v>161</v>
      </c>
      <c r="G142" s="228"/>
      <c r="H142" s="231">
        <v>20.52</v>
      </c>
      <c r="I142" s="232"/>
      <c r="J142" s="228"/>
      <c r="K142" s="228"/>
      <c r="L142" s="233"/>
      <c r="M142" s="234"/>
      <c r="N142" s="235"/>
      <c r="O142" s="235"/>
      <c r="P142" s="235"/>
      <c r="Q142" s="235"/>
      <c r="R142" s="235"/>
      <c r="S142" s="235"/>
      <c r="T142" s="23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37" t="s">
        <v>119</v>
      </c>
      <c r="AU142" s="237" t="s">
        <v>79</v>
      </c>
      <c r="AV142" s="14" t="s">
        <v>79</v>
      </c>
      <c r="AW142" s="14" t="s">
        <v>33</v>
      </c>
      <c r="AX142" s="14" t="s">
        <v>72</v>
      </c>
      <c r="AY142" s="237" t="s">
        <v>107</v>
      </c>
    </row>
    <row r="143" s="13" customFormat="1">
      <c r="A143" s="13"/>
      <c r="B143" s="216"/>
      <c r="C143" s="217"/>
      <c r="D143" s="218" t="s">
        <v>119</v>
      </c>
      <c r="E143" s="219" t="s">
        <v>19</v>
      </c>
      <c r="F143" s="220" t="s">
        <v>171</v>
      </c>
      <c r="G143" s="217"/>
      <c r="H143" s="219" t="s">
        <v>19</v>
      </c>
      <c r="I143" s="221"/>
      <c r="J143" s="217"/>
      <c r="K143" s="217"/>
      <c r="L143" s="222"/>
      <c r="M143" s="223"/>
      <c r="N143" s="224"/>
      <c r="O143" s="224"/>
      <c r="P143" s="224"/>
      <c r="Q143" s="224"/>
      <c r="R143" s="224"/>
      <c r="S143" s="224"/>
      <c r="T143" s="22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26" t="s">
        <v>119</v>
      </c>
      <c r="AU143" s="226" t="s">
        <v>79</v>
      </c>
      <c r="AV143" s="13" t="s">
        <v>77</v>
      </c>
      <c r="AW143" s="13" t="s">
        <v>33</v>
      </c>
      <c r="AX143" s="13" t="s">
        <v>72</v>
      </c>
      <c r="AY143" s="226" t="s">
        <v>107</v>
      </c>
    </row>
    <row r="144" s="14" customFormat="1">
      <c r="A144" s="14"/>
      <c r="B144" s="227"/>
      <c r="C144" s="228"/>
      <c r="D144" s="218" t="s">
        <v>119</v>
      </c>
      <c r="E144" s="229" t="s">
        <v>19</v>
      </c>
      <c r="F144" s="230" t="s">
        <v>172</v>
      </c>
      <c r="G144" s="228"/>
      <c r="H144" s="231">
        <v>18.640000000000001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37" t="s">
        <v>119</v>
      </c>
      <c r="AU144" s="237" t="s">
        <v>79</v>
      </c>
      <c r="AV144" s="14" t="s">
        <v>79</v>
      </c>
      <c r="AW144" s="14" t="s">
        <v>33</v>
      </c>
      <c r="AX144" s="14" t="s">
        <v>72</v>
      </c>
      <c r="AY144" s="237" t="s">
        <v>107</v>
      </c>
    </row>
    <row r="145" s="13" customFormat="1">
      <c r="A145" s="13"/>
      <c r="B145" s="216"/>
      <c r="C145" s="217"/>
      <c r="D145" s="218" t="s">
        <v>119</v>
      </c>
      <c r="E145" s="219" t="s">
        <v>19</v>
      </c>
      <c r="F145" s="220" t="s">
        <v>173</v>
      </c>
      <c r="G145" s="217"/>
      <c r="H145" s="219" t="s">
        <v>19</v>
      </c>
      <c r="I145" s="221"/>
      <c r="J145" s="217"/>
      <c r="K145" s="217"/>
      <c r="L145" s="222"/>
      <c r="M145" s="223"/>
      <c r="N145" s="224"/>
      <c r="O145" s="224"/>
      <c r="P145" s="224"/>
      <c r="Q145" s="224"/>
      <c r="R145" s="224"/>
      <c r="S145" s="224"/>
      <c r="T145" s="22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26" t="s">
        <v>119</v>
      </c>
      <c r="AU145" s="226" t="s">
        <v>79</v>
      </c>
      <c r="AV145" s="13" t="s">
        <v>77</v>
      </c>
      <c r="AW145" s="13" t="s">
        <v>33</v>
      </c>
      <c r="AX145" s="13" t="s">
        <v>72</v>
      </c>
      <c r="AY145" s="226" t="s">
        <v>107</v>
      </c>
    </row>
    <row r="146" s="14" customFormat="1">
      <c r="A146" s="14"/>
      <c r="B146" s="227"/>
      <c r="C146" s="228"/>
      <c r="D146" s="218" t="s">
        <v>119</v>
      </c>
      <c r="E146" s="229" t="s">
        <v>19</v>
      </c>
      <c r="F146" s="230" t="s">
        <v>174</v>
      </c>
      <c r="G146" s="228"/>
      <c r="H146" s="231">
        <v>11.640000000000001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37" t="s">
        <v>119</v>
      </c>
      <c r="AU146" s="237" t="s">
        <v>79</v>
      </c>
      <c r="AV146" s="14" t="s">
        <v>79</v>
      </c>
      <c r="AW146" s="14" t="s">
        <v>33</v>
      </c>
      <c r="AX146" s="14" t="s">
        <v>72</v>
      </c>
      <c r="AY146" s="237" t="s">
        <v>107</v>
      </c>
    </row>
    <row r="147" s="13" customFormat="1">
      <c r="A147" s="13"/>
      <c r="B147" s="216"/>
      <c r="C147" s="217"/>
      <c r="D147" s="218" t="s">
        <v>119</v>
      </c>
      <c r="E147" s="219" t="s">
        <v>19</v>
      </c>
      <c r="F147" s="220" t="s">
        <v>137</v>
      </c>
      <c r="G147" s="217"/>
      <c r="H147" s="219" t="s">
        <v>19</v>
      </c>
      <c r="I147" s="221"/>
      <c r="J147" s="217"/>
      <c r="K147" s="217"/>
      <c r="L147" s="222"/>
      <c r="M147" s="223"/>
      <c r="N147" s="224"/>
      <c r="O147" s="224"/>
      <c r="P147" s="224"/>
      <c r="Q147" s="224"/>
      <c r="R147" s="224"/>
      <c r="S147" s="224"/>
      <c r="T147" s="22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6" t="s">
        <v>119</v>
      </c>
      <c r="AU147" s="226" t="s">
        <v>79</v>
      </c>
      <c r="AV147" s="13" t="s">
        <v>77</v>
      </c>
      <c r="AW147" s="13" t="s">
        <v>33</v>
      </c>
      <c r="AX147" s="13" t="s">
        <v>72</v>
      </c>
      <c r="AY147" s="226" t="s">
        <v>107</v>
      </c>
    </row>
    <row r="148" s="13" customFormat="1">
      <c r="A148" s="13"/>
      <c r="B148" s="216"/>
      <c r="C148" s="217"/>
      <c r="D148" s="218" t="s">
        <v>119</v>
      </c>
      <c r="E148" s="219" t="s">
        <v>19</v>
      </c>
      <c r="F148" s="220" t="s">
        <v>175</v>
      </c>
      <c r="G148" s="217"/>
      <c r="H148" s="219" t="s">
        <v>19</v>
      </c>
      <c r="I148" s="221"/>
      <c r="J148" s="217"/>
      <c r="K148" s="217"/>
      <c r="L148" s="222"/>
      <c r="M148" s="223"/>
      <c r="N148" s="224"/>
      <c r="O148" s="224"/>
      <c r="P148" s="224"/>
      <c r="Q148" s="224"/>
      <c r="R148" s="224"/>
      <c r="S148" s="224"/>
      <c r="T148" s="22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26" t="s">
        <v>119</v>
      </c>
      <c r="AU148" s="226" t="s">
        <v>79</v>
      </c>
      <c r="AV148" s="13" t="s">
        <v>77</v>
      </c>
      <c r="AW148" s="13" t="s">
        <v>33</v>
      </c>
      <c r="AX148" s="13" t="s">
        <v>72</v>
      </c>
      <c r="AY148" s="226" t="s">
        <v>107</v>
      </c>
    </row>
    <row r="149" s="14" customFormat="1">
      <c r="A149" s="14"/>
      <c r="B149" s="227"/>
      <c r="C149" s="228"/>
      <c r="D149" s="218" t="s">
        <v>119</v>
      </c>
      <c r="E149" s="229" t="s">
        <v>19</v>
      </c>
      <c r="F149" s="230" t="s">
        <v>165</v>
      </c>
      <c r="G149" s="228"/>
      <c r="H149" s="231">
        <v>76.439999999999998</v>
      </c>
      <c r="I149" s="232"/>
      <c r="J149" s="228"/>
      <c r="K149" s="228"/>
      <c r="L149" s="233"/>
      <c r="M149" s="234"/>
      <c r="N149" s="235"/>
      <c r="O149" s="235"/>
      <c r="P149" s="235"/>
      <c r="Q149" s="235"/>
      <c r="R149" s="235"/>
      <c r="S149" s="235"/>
      <c r="T149" s="23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37" t="s">
        <v>119</v>
      </c>
      <c r="AU149" s="237" t="s">
        <v>79</v>
      </c>
      <c r="AV149" s="14" t="s">
        <v>79</v>
      </c>
      <c r="AW149" s="14" t="s">
        <v>33</v>
      </c>
      <c r="AX149" s="14" t="s">
        <v>72</v>
      </c>
      <c r="AY149" s="237" t="s">
        <v>107</v>
      </c>
    </row>
    <row r="150" s="13" customFormat="1">
      <c r="A150" s="13"/>
      <c r="B150" s="216"/>
      <c r="C150" s="217"/>
      <c r="D150" s="218" t="s">
        <v>119</v>
      </c>
      <c r="E150" s="219" t="s">
        <v>19</v>
      </c>
      <c r="F150" s="220" t="s">
        <v>176</v>
      </c>
      <c r="G150" s="217"/>
      <c r="H150" s="219" t="s">
        <v>19</v>
      </c>
      <c r="I150" s="221"/>
      <c r="J150" s="217"/>
      <c r="K150" s="217"/>
      <c r="L150" s="222"/>
      <c r="M150" s="223"/>
      <c r="N150" s="224"/>
      <c r="O150" s="224"/>
      <c r="P150" s="224"/>
      <c r="Q150" s="224"/>
      <c r="R150" s="224"/>
      <c r="S150" s="224"/>
      <c r="T150" s="22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26" t="s">
        <v>119</v>
      </c>
      <c r="AU150" s="226" t="s">
        <v>79</v>
      </c>
      <c r="AV150" s="13" t="s">
        <v>77</v>
      </c>
      <c r="AW150" s="13" t="s">
        <v>33</v>
      </c>
      <c r="AX150" s="13" t="s">
        <v>72</v>
      </c>
      <c r="AY150" s="226" t="s">
        <v>107</v>
      </c>
    </row>
    <row r="151" s="14" customFormat="1">
      <c r="A151" s="14"/>
      <c r="B151" s="227"/>
      <c r="C151" s="228"/>
      <c r="D151" s="218" t="s">
        <v>119</v>
      </c>
      <c r="E151" s="229" t="s">
        <v>19</v>
      </c>
      <c r="F151" s="230" t="s">
        <v>167</v>
      </c>
      <c r="G151" s="228"/>
      <c r="H151" s="231">
        <v>20.32</v>
      </c>
      <c r="I151" s="232"/>
      <c r="J151" s="228"/>
      <c r="K151" s="228"/>
      <c r="L151" s="233"/>
      <c r="M151" s="234"/>
      <c r="N151" s="235"/>
      <c r="O151" s="235"/>
      <c r="P151" s="235"/>
      <c r="Q151" s="235"/>
      <c r="R151" s="235"/>
      <c r="S151" s="235"/>
      <c r="T151" s="23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37" t="s">
        <v>119</v>
      </c>
      <c r="AU151" s="237" t="s">
        <v>79</v>
      </c>
      <c r="AV151" s="14" t="s">
        <v>79</v>
      </c>
      <c r="AW151" s="14" t="s">
        <v>33</v>
      </c>
      <c r="AX151" s="14" t="s">
        <v>72</v>
      </c>
      <c r="AY151" s="237" t="s">
        <v>107</v>
      </c>
    </row>
    <row r="152" s="13" customFormat="1">
      <c r="A152" s="13"/>
      <c r="B152" s="216"/>
      <c r="C152" s="217"/>
      <c r="D152" s="218" t="s">
        <v>119</v>
      </c>
      <c r="E152" s="219" t="s">
        <v>19</v>
      </c>
      <c r="F152" s="220" t="s">
        <v>177</v>
      </c>
      <c r="G152" s="217"/>
      <c r="H152" s="219" t="s">
        <v>19</v>
      </c>
      <c r="I152" s="221"/>
      <c r="J152" s="217"/>
      <c r="K152" s="217"/>
      <c r="L152" s="222"/>
      <c r="M152" s="223"/>
      <c r="N152" s="224"/>
      <c r="O152" s="224"/>
      <c r="P152" s="224"/>
      <c r="Q152" s="224"/>
      <c r="R152" s="224"/>
      <c r="S152" s="224"/>
      <c r="T152" s="22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26" t="s">
        <v>119</v>
      </c>
      <c r="AU152" s="226" t="s">
        <v>79</v>
      </c>
      <c r="AV152" s="13" t="s">
        <v>77</v>
      </c>
      <c r="AW152" s="13" t="s">
        <v>33</v>
      </c>
      <c r="AX152" s="13" t="s">
        <v>72</v>
      </c>
      <c r="AY152" s="226" t="s">
        <v>107</v>
      </c>
    </row>
    <row r="153" s="14" customFormat="1">
      <c r="A153" s="14"/>
      <c r="B153" s="227"/>
      <c r="C153" s="228"/>
      <c r="D153" s="218" t="s">
        <v>119</v>
      </c>
      <c r="E153" s="229" t="s">
        <v>19</v>
      </c>
      <c r="F153" s="230" t="s">
        <v>169</v>
      </c>
      <c r="G153" s="228"/>
      <c r="H153" s="231">
        <v>11.720000000000001</v>
      </c>
      <c r="I153" s="232"/>
      <c r="J153" s="228"/>
      <c r="K153" s="228"/>
      <c r="L153" s="233"/>
      <c r="M153" s="234"/>
      <c r="N153" s="235"/>
      <c r="O153" s="235"/>
      <c r="P153" s="235"/>
      <c r="Q153" s="235"/>
      <c r="R153" s="235"/>
      <c r="S153" s="235"/>
      <c r="T153" s="23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37" t="s">
        <v>119</v>
      </c>
      <c r="AU153" s="237" t="s">
        <v>79</v>
      </c>
      <c r="AV153" s="14" t="s">
        <v>79</v>
      </c>
      <c r="AW153" s="14" t="s">
        <v>33</v>
      </c>
      <c r="AX153" s="14" t="s">
        <v>72</v>
      </c>
      <c r="AY153" s="237" t="s">
        <v>107</v>
      </c>
    </row>
    <row r="154" s="15" customFormat="1">
      <c r="A154" s="15"/>
      <c r="B154" s="238"/>
      <c r="C154" s="239"/>
      <c r="D154" s="218" t="s">
        <v>119</v>
      </c>
      <c r="E154" s="240" t="s">
        <v>19</v>
      </c>
      <c r="F154" s="241" t="s">
        <v>126</v>
      </c>
      <c r="G154" s="239"/>
      <c r="H154" s="242">
        <v>159.28</v>
      </c>
      <c r="I154" s="243"/>
      <c r="J154" s="239"/>
      <c r="K154" s="239"/>
      <c r="L154" s="244"/>
      <c r="M154" s="245"/>
      <c r="N154" s="246"/>
      <c r="O154" s="246"/>
      <c r="P154" s="246"/>
      <c r="Q154" s="246"/>
      <c r="R154" s="246"/>
      <c r="S154" s="246"/>
      <c r="T154" s="247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48" t="s">
        <v>119</v>
      </c>
      <c r="AU154" s="248" t="s">
        <v>79</v>
      </c>
      <c r="AV154" s="15" t="s">
        <v>127</v>
      </c>
      <c r="AW154" s="15" t="s">
        <v>33</v>
      </c>
      <c r="AX154" s="15" t="s">
        <v>72</v>
      </c>
      <c r="AY154" s="248" t="s">
        <v>107</v>
      </c>
    </row>
    <row r="155" s="13" customFormat="1">
      <c r="A155" s="13"/>
      <c r="B155" s="216"/>
      <c r="C155" s="217"/>
      <c r="D155" s="218" t="s">
        <v>119</v>
      </c>
      <c r="E155" s="219" t="s">
        <v>19</v>
      </c>
      <c r="F155" s="220" t="s">
        <v>141</v>
      </c>
      <c r="G155" s="217"/>
      <c r="H155" s="219" t="s">
        <v>19</v>
      </c>
      <c r="I155" s="221"/>
      <c r="J155" s="217"/>
      <c r="K155" s="217"/>
      <c r="L155" s="222"/>
      <c r="M155" s="223"/>
      <c r="N155" s="224"/>
      <c r="O155" s="224"/>
      <c r="P155" s="224"/>
      <c r="Q155" s="224"/>
      <c r="R155" s="224"/>
      <c r="S155" s="224"/>
      <c r="T155" s="22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6" t="s">
        <v>119</v>
      </c>
      <c r="AU155" s="226" t="s">
        <v>79</v>
      </c>
      <c r="AV155" s="13" t="s">
        <v>77</v>
      </c>
      <c r="AW155" s="13" t="s">
        <v>33</v>
      </c>
      <c r="AX155" s="13" t="s">
        <v>72</v>
      </c>
      <c r="AY155" s="226" t="s">
        <v>107</v>
      </c>
    </row>
    <row r="156" s="13" customFormat="1">
      <c r="A156" s="13"/>
      <c r="B156" s="216"/>
      <c r="C156" s="217"/>
      <c r="D156" s="218" t="s">
        <v>119</v>
      </c>
      <c r="E156" s="219" t="s">
        <v>19</v>
      </c>
      <c r="F156" s="220" t="s">
        <v>142</v>
      </c>
      <c r="G156" s="217"/>
      <c r="H156" s="219" t="s">
        <v>19</v>
      </c>
      <c r="I156" s="221"/>
      <c r="J156" s="217"/>
      <c r="K156" s="217"/>
      <c r="L156" s="222"/>
      <c r="M156" s="223"/>
      <c r="N156" s="224"/>
      <c r="O156" s="224"/>
      <c r="P156" s="224"/>
      <c r="Q156" s="224"/>
      <c r="R156" s="224"/>
      <c r="S156" s="224"/>
      <c r="T156" s="22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26" t="s">
        <v>119</v>
      </c>
      <c r="AU156" s="226" t="s">
        <v>79</v>
      </c>
      <c r="AV156" s="13" t="s">
        <v>77</v>
      </c>
      <c r="AW156" s="13" t="s">
        <v>33</v>
      </c>
      <c r="AX156" s="13" t="s">
        <v>72</v>
      </c>
      <c r="AY156" s="226" t="s">
        <v>107</v>
      </c>
    </row>
    <row r="157" s="13" customFormat="1">
      <c r="A157" s="13"/>
      <c r="B157" s="216"/>
      <c r="C157" s="217"/>
      <c r="D157" s="218" t="s">
        <v>119</v>
      </c>
      <c r="E157" s="219" t="s">
        <v>19</v>
      </c>
      <c r="F157" s="220" t="s">
        <v>178</v>
      </c>
      <c r="G157" s="217"/>
      <c r="H157" s="219" t="s">
        <v>19</v>
      </c>
      <c r="I157" s="221"/>
      <c r="J157" s="217"/>
      <c r="K157" s="217"/>
      <c r="L157" s="222"/>
      <c r="M157" s="223"/>
      <c r="N157" s="224"/>
      <c r="O157" s="224"/>
      <c r="P157" s="224"/>
      <c r="Q157" s="224"/>
      <c r="R157" s="224"/>
      <c r="S157" s="224"/>
      <c r="T157" s="22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26" t="s">
        <v>119</v>
      </c>
      <c r="AU157" s="226" t="s">
        <v>79</v>
      </c>
      <c r="AV157" s="13" t="s">
        <v>77</v>
      </c>
      <c r="AW157" s="13" t="s">
        <v>33</v>
      </c>
      <c r="AX157" s="13" t="s">
        <v>72</v>
      </c>
      <c r="AY157" s="226" t="s">
        <v>107</v>
      </c>
    </row>
    <row r="158" s="14" customFormat="1">
      <c r="A158" s="14"/>
      <c r="B158" s="227"/>
      <c r="C158" s="228"/>
      <c r="D158" s="218" t="s">
        <v>119</v>
      </c>
      <c r="E158" s="229" t="s">
        <v>19</v>
      </c>
      <c r="F158" s="230" t="s">
        <v>172</v>
      </c>
      <c r="G158" s="228"/>
      <c r="H158" s="231">
        <v>18.640000000000001</v>
      </c>
      <c r="I158" s="232"/>
      <c r="J158" s="228"/>
      <c r="K158" s="228"/>
      <c r="L158" s="233"/>
      <c r="M158" s="234"/>
      <c r="N158" s="235"/>
      <c r="O158" s="235"/>
      <c r="P158" s="235"/>
      <c r="Q158" s="235"/>
      <c r="R158" s="235"/>
      <c r="S158" s="235"/>
      <c r="T158" s="23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37" t="s">
        <v>119</v>
      </c>
      <c r="AU158" s="237" t="s">
        <v>79</v>
      </c>
      <c r="AV158" s="14" t="s">
        <v>79</v>
      </c>
      <c r="AW158" s="14" t="s">
        <v>33</v>
      </c>
      <c r="AX158" s="14" t="s">
        <v>72</v>
      </c>
      <c r="AY158" s="237" t="s">
        <v>107</v>
      </c>
    </row>
    <row r="159" s="13" customFormat="1">
      <c r="A159" s="13"/>
      <c r="B159" s="216"/>
      <c r="C159" s="217"/>
      <c r="D159" s="218" t="s">
        <v>119</v>
      </c>
      <c r="E159" s="219" t="s">
        <v>19</v>
      </c>
      <c r="F159" s="220" t="s">
        <v>179</v>
      </c>
      <c r="G159" s="217"/>
      <c r="H159" s="219" t="s">
        <v>19</v>
      </c>
      <c r="I159" s="221"/>
      <c r="J159" s="217"/>
      <c r="K159" s="217"/>
      <c r="L159" s="222"/>
      <c r="M159" s="223"/>
      <c r="N159" s="224"/>
      <c r="O159" s="224"/>
      <c r="P159" s="224"/>
      <c r="Q159" s="224"/>
      <c r="R159" s="224"/>
      <c r="S159" s="224"/>
      <c r="T159" s="22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26" t="s">
        <v>119</v>
      </c>
      <c r="AU159" s="226" t="s">
        <v>79</v>
      </c>
      <c r="AV159" s="13" t="s">
        <v>77</v>
      </c>
      <c r="AW159" s="13" t="s">
        <v>33</v>
      </c>
      <c r="AX159" s="13" t="s">
        <v>72</v>
      </c>
      <c r="AY159" s="226" t="s">
        <v>107</v>
      </c>
    </row>
    <row r="160" s="14" customFormat="1">
      <c r="A160" s="14"/>
      <c r="B160" s="227"/>
      <c r="C160" s="228"/>
      <c r="D160" s="218" t="s">
        <v>119</v>
      </c>
      <c r="E160" s="229" t="s">
        <v>19</v>
      </c>
      <c r="F160" s="230" t="s">
        <v>163</v>
      </c>
      <c r="G160" s="228"/>
      <c r="H160" s="231">
        <v>25.82</v>
      </c>
      <c r="I160" s="232"/>
      <c r="J160" s="228"/>
      <c r="K160" s="228"/>
      <c r="L160" s="233"/>
      <c r="M160" s="234"/>
      <c r="N160" s="235"/>
      <c r="O160" s="235"/>
      <c r="P160" s="235"/>
      <c r="Q160" s="235"/>
      <c r="R160" s="235"/>
      <c r="S160" s="235"/>
      <c r="T160" s="23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37" t="s">
        <v>119</v>
      </c>
      <c r="AU160" s="237" t="s">
        <v>79</v>
      </c>
      <c r="AV160" s="14" t="s">
        <v>79</v>
      </c>
      <c r="AW160" s="14" t="s">
        <v>33</v>
      </c>
      <c r="AX160" s="14" t="s">
        <v>72</v>
      </c>
      <c r="AY160" s="237" t="s">
        <v>107</v>
      </c>
    </row>
    <row r="161" s="13" customFormat="1">
      <c r="A161" s="13"/>
      <c r="B161" s="216"/>
      <c r="C161" s="217"/>
      <c r="D161" s="218" t="s">
        <v>119</v>
      </c>
      <c r="E161" s="219" t="s">
        <v>19</v>
      </c>
      <c r="F161" s="220" t="s">
        <v>145</v>
      </c>
      <c r="G161" s="217"/>
      <c r="H161" s="219" t="s">
        <v>19</v>
      </c>
      <c r="I161" s="221"/>
      <c r="J161" s="217"/>
      <c r="K161" s="217"/>
      <c r="L161" s="222"/>
      <c r="M161" s="223"/>
      <c r="N161" s="224"/>
      <c r="O161" s="224"/>
      <c r="P161" s="224"/>
      <c r="Q161" s="224"/>
      <c r="R161" s="224"/>
      <c r="S161" s="224"/>
      <c r="T161" s="22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26" t="s">
        <v>119</v>
      </c>
      <c r="AU161" s="226" t="s">
        <v>79</v>
      </c>
      <c r="AV161" s="13" t="s">
        <v>77</v>
      </c>
      <c r="AW161" s="13" t="s">
        <v>33</v>
      </c>
      <c r="AX161" s="13" t="s">
        <v>72</v>
      </c>
      <c r="AY161" s="226" t="s">
        <v>107</v>
      </c>
    </row>
    <row r="162" s="13" customFormat="1">
      <c r="A162" s="13"/>
      <c r="B162" s="216"/>
      <c r="C162" s="217"/>
      <c r="D162" s="218" t="s">
        <v>119</v>
      </c>
      <c r="E162" s="219" t="s">
        <v>19</v>
      </c>
      <c r="F162" s="220" t="s">
        <v>180</v>
      </c>
      <c r="G162" s="217"/>
      <c r="H162" s="219" t="s">
        <v>19</v>
      </c>
      <c r="I162" s="221"/>
      <c r="J162" s="217"/>
      <c r="K162" s="217"/>
      <c r="L162" s="222"/>
      <c r="M162" s="223"/>
      <c r="N162" s="224"/>
      <c r="O162" s="224"/>
      <c r="P162" s="224"/>
      <c r="Q162" s="224"/>
      <c r="R162" s="224"/>
      <c r="S162" s="224"/>
      <c r="T162" s="22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26" t="s">
        <v>119</v>
      </c>
      <c r="AU162" s="226" t="s">
        <v>79</v>
      </c>
      <c r="AV162" s="13" t="s">
        <v>77</v>
      </c>
      <c r="AW162" s="13" t="s">
        <v>33</v>
      </c>
      <c r="AX162" s="13" t="s">
        <v>72</v>
      </c>
      <c r="AY162" s="226" t="s">
        <v>107</v>
      </c>
    </row>
    <row r="163" s="14" customFormat="1">
      <c r="A163" s="14"/>
      <c r="B163" s="227"/>
      <c r="C163" s="228"/>
      <c r="D163" s="218" t="s">
        <v>119</v>
      </c>
      <c r="E163" s="229" t="s">
        <v>19</v>
      </c>
      <c r="F163" s="230" t="s">
        <v>167</v>
      </c>
      <c r="G163" s="228"/>
      <c r="H163" s="231">
        <v>20.32</v>
      </c>
      <c r="I163" s="232"/>
      <c r="J163" s="228"/>
      <c r="K163" s="228"/>
      <c r="L163" s="233"/>
      <c r="M163" s="234"/>
      <c r="N163" s="235"/>
      <c r="O163" s="235"/>
      <c r="P163" s="235"/>
      <c r="Q163" s="235"/>
      <c r="R163" s="235"/>
      <c r="S163" s="235"/>
      <c r="T163" s="23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37" t="s">
        <v>119</v>
      </c>
      <c r="AU163" s="237" t="s">
        <v>79</v>
      </c>
      <c r="AV163" s="14" t="s">
        <v>79</v>
      </c>
      <c r="AW163" s="14" t="s">
        <v>33</v>
      </c>
      <c r="AX163" s="14" t="s">
        <v>72</v>
      </c>
      <c r="AY163" s="237" t="s">
        <v>107</v>
      </c>
    </row>
    <row r="164" s="13" customFormat="1">
      <c r="A164" s="13"/>
      <c r="B164" s="216"/>
      <c r="C164" s="217"/>
      <c r="D164" s="218" t="s">
        <v>119</v>
      </c>
      <c r="E164" s="219" t="s">
        <v>19</v>
      </c>
      <c r="F164" s="220" t="s">
        <v>181</v>
      </c>
      <c r="G164" s="217"/>
      <c r="H164" s="219" t="s">
        <v>19</v>
      </c>
      <c r="I164" s="221"/>
      <c r="J164" s="217"/>
      <c r="K164" s="217"/>
      <c r="L164" s="222"/>
      <c r="M164" s="223"/>
      <c r="N164" s="224"/>
      <c r="O164" s="224"/>
      <c r="P164" s="224"/>
      <c r="Q164" s="224"/>
      <c r="R164" s="224"/>
      <c r="S164" s="224"/>
      <c r="T164" s="22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26" t="s">
        <v>119</v>
      </c>
      <c r="AU164" s="226" t="s">
        <v>79</v>
      </c>
      <c r="AV164" s="13" t="s">
        <v>77</v>
      </c>
      <c r="AW164" s="13" t="s">
        <v>33</v>
      </c>
      <c r="AX164" s="13" t="s">
        <v>72</v>
      </c>
      <c r="AY164" s="226" t="s">
        <v>107</v>
      </c>
    </row>
    <row r="165" s="14" customFormat="1">
      <c r="A165" s="14"/>
      <c r="B165" s="227"/>
      <c r="C165" s="228"/>
      <c r="D165" s="218" t="s">
        <v>119</v>
      </c>
      <c r="E165" s="229" t="s">
        <v>19</v>
      </c>
      <c r="F165" s="230" t="s">
        <v>182</v>
      </c>
      <c r="G165" s="228"/>
      <c r="H165" s="231">
        <v>40.619999999999997</v>
      </c>
      <c r="I165" s="232"/>
      <c r="J165" s="228"/>
      <c r="K165" s="228"/>
      <c r="L165" s="233"/>
      <c r="M165" s="234"/>
      <c r="N165" s="235"/>
      <c r="O165" s="235"/>
      <c r="P165" s="235"/>
      <c r="Q165" s="235"/>
      <c r="R165" s="235"/>
      <c r="S165" s="235"/>
      <c r="T165" s="23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37" t="s">
        <v>119</v>
      </c>
      <c r="AU165" s="237" t="s">
        <v>79</v>
      </c>
      <c r="AV165" s="14" t="s">
        <v>79</v>
      </c>
      <c r="AW165" s="14" t="s">
        <v>33</v>
      </c>
      <c r="AX165" s="14" t="s">
        <v>72</v>
      </c>
      <c r="AY165" s="237" t="s">
        <v>107</v>
      </c>
    </row>
    <row r="166" s="13" customFormat="1">
      <c r="A166" s="13"/>
      <c r="B166" s="216"/>
      <c r="C166" s="217"/>
      <c r="D166" s="218" t="s">
        <v>119</v>
      </c>
      <c r="E166" s="219" t="s">
        <v>19</v>
      </c>
      <c r="F166" s="220" t="s">
        <v>183</v>
      </c>
      <c r="G166" s="217"/>
      <c r="H166" s="219" t="s">
        <v>19</v>
      </c>
      <c r="I166" s="221"/>
      <c r="J166" s="217"/>
      <c r="K166" s="217"/>
      <c r="L166" s="222"/>
      <c r="M166" s="223"/>
      <c r="N166" s="224"/>
      <c r="O166" s="224"/>
      <c r="P166" s="224"/>
      <c r="Q166" s="224"/>
      <c r="R166" s="224"/>
      <c r="S166" s="224"/>
      <c r="T166" s="22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26" t="s">
        <v>119</v>
      </c>
      <c r="AU166" s="226" t="s">
        <v>79</v>
      </c>
      <c r="AV166" s="13" t="s">
        <v>77</v>
      </c>
      <c r="AW166" s="13" t="s">
        <v>33</v>
      </c>
      <c r="AX166" s="13" t="s">
        <v>72</v>
      </c>
      <c r="AY166" s="226" t="s">
        <v>107</v>
      </c>
    </row>
    <row r="167" s="14" customFormat="1">
      <c r="A167" s="14"/>
      <c r="B167" s="227"/>
      <c r="C167" s="228"/>
      <c r="D167" s="218" t="s">
        <v>119</v>
      </c>
      <c r="E167" s="229" t="s">
        <v>19</v>
      </c>
      <c r="F167" s="230" t="s">
        <v>169</v>
      </c>
      <c r="G167" s="228"/>
      <c r="H167" s="231">
        <v>11.720000000000001</v>
      </c>
      <c r="I167" s="232"/>
      <c r="J167" s="228"/>
      <c r="K167" s="228"/>
      <c r="L167" s="233"/>
      <c r="M167" s="234"/>
      <c r="N167" s="235"/>
      <c r="O167" s="235"/>
      <c r="P167" s="235"/>
      <c r="Q167" s="235"/>
      <c r="R167" s="235"/>
      <c r="S167" s="235"/>
      <c r="T167" s="23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37" t="s">
        <v>119</v>
      </c>
      <c r="AU167" s="237" t="s">
        <v>79</v>
      </c>
      <c r="AV167" s="14" t="s">
        <v>79</v>
      </c>
      <c r="AW167" s="14" t="s">
        <v>33</v>
      </c>
      <c r="AX167" s="14" t="s">
        <v>72</v>
      </c>
      <c r="AY167" s="237" t="s">
        <v>107</v>
      </c>
    </row>
    <row r="168" s="15" customFormat="1">
      <c r="A168" s="15"/>
      <c r="B168" s="238"/>
      <c r="C168" s="239"/>
      <c r="D168" s="218" t="s">
        <v>119</v>
      </c>
      <c r="E168" s="240" t="s">
        <v>19</v>
      </c>
      <c r="F168" s="241" t="s">
        <v>126</v>
      </c>
      <c r="G168" s="239"/>
      <c r="H168" s="242">
        <v>117.12000000000001</v>
      </c>
      <c r="I168" s="243"/>
      <c r="J168" s="239"/>
      <c r="K168" s="239"/>
      <c r="L168" s="244"/>
      <c r="M168" s="245"/>
      <c r="N168" s="246"/>
      <c r="O168" s="246"/>
      <c r="P168" s="246"/>
      <c r="Q168" s="246"/>
      <c r="R168" s="246"/>
      <c r="S168" s="246"/>
      <c r="T168" s="247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48" t="s">
        <v>119</v>
      </c>
      <c r="AU168" s="248" t="s">
        <v>79</v>
      </c>
      <c r="AV168" s="15" t="s">
        <v>127</v>
      </c>
      <c r="AW168" s="15" t="s">
        <v>33</v>
      </c>
      <c r="AX168" s="15" t="s">
        <v>72</v>
      </c>
      <c r="AY168" s="248" t="s">
        <v>107</v>
      </c>
    </row>
    <row r="169" s="16" customFormat="1">
      <c r="A169" s="16"/>
      <c r="B169" s="249"/>
      <c r="C169" s="250"/>
      <c r="D169" s="218" t="s">
        <v>119</v>
      </c>
      <c r="E169" s="251" t="s">
        <v>19</v>
      </c>
      <c r="F169" s="252" t="s">
        <v>149</v>
      </c>
      <c r="G169" s="250"/>
      <c r="H169" s="253">
        <v>431.22000000000003</v>
      </c>
      <c r="I169" s="254"/>
      <c r="J169" s="250"/>
      <c r="K169" s="250"/>
      <c r="L169" s="255"/>
      <c r="M169" s="256"/>
      <c r="N169" s="257"/>
      <c r="O169" s="257"/>
      <c r="P169" s="257"/>
      <c r="Q169" s="257"/>
      <c r="R169" s="257"/>
      <c r="S169" s="257"/>
      <c r="T169" s="258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T169" s="259" t="s">
        <v>119</v>
      </c>
      <c r="AU169" s="259" t="s">
        <v>79</v>
      </c>
      <c r="AV169" s="16" t="s">
        <v>115</v>
      </c>
      <c r="AW169" s="16" t="s">
        <v>33</v>
      </c>
      <c r="AX169" s="16" t="s">
        <v>77</v>
      </c>
      <c r="AY169" s="259" t="s">
        <v>107</v>
      </c>
    </row>
    <row r="170" s="2" customFormat="1" ht="90" customHeight="1">
      <c r="A170" s="39"/>
      <c r="B170" s="40"/>
      <c r="C170" s="198" t="s">
        <v>127</v>
      </c>
      <c r="D170" s="198" t="s">
        <v>110</v>
      </c>
      <c r="E170" s="199" t="s">
        <v>184</v>
      </c>
      <c r="F170" s="200" t="s">
        <v>185</v>
      </c>
      <c r="G170" s="201" t="s">
        <v>113</v>
      </c>
      <c r="H170" s="202">
        <v>434.63</v>
      </c>
      <c r="I170" s="203"/>
      <c r="J170" s="204">
        <f>ROUND(I170*H170,2)</f>
        <v>0</v>
      </c>
      <c r="K170" s="200" t="s">
        <v>114</v>
      </c>
      <c r="L170" s="45"/>
      <c r="M170" s="205" t="s">
        <v>19</v>
      </c>
      <c r="N170" s="206" t="s">
        <v>43</v>
      </c>
      <c r="O170" s="85"/>
      <c r="P170" s="207">
        <f>O170*H170</f>
        <v>0</v>
      </c>
      <c r="Q170" s="207">
        <v>0.020449999999999999</v>
      </c>
      <c r="R170" s="207">
        <f>Q170*H170</f>
        <v>8.8881835000000002</v>
      </c>
      <c r="S170" s="207">
        <v>0</v>
      </c>
      <c r="T170" s="208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09" t="s">
        <v>157</v>
      </c>
      <c r="AT170" s="209" t="s">
        <v>110</v>
      </c>
      <c r="AU170" s="209" t="s">
        <v>79</v>
      </c>
      <c r="AY170" s="18" t="s">
        <v>107</v>
      </c>
      <c r="BE170" s="210">
        <f>IF(N170="základní",J170,0)</f>
        <v>0</v>
      </c>
      <c r="BF170" s="210">
        <f>IF(N170="snížená",J170,0)</f>
        <v>0</v>
      </c>
      <c r="BG170" s="210">
        <f>IF(N170="zákl. přenesená",J170,0)</f>
        <v>0</v>
      </c>
      <c r="BH170" s="210">
        <f>IF(N170="sníž. přenesená",J170,0)</f>
        <v>0</v>
      </c>
      <c r="BI170" s="210">
        <f>IF(N170="nulová",J170,0)</f>
        <v>0</v>
      </c>
      <c r="BJ170" s="18" t="s">
        <v>77</v>
      </c>
      <c r="BK170" s="210">
        <f>ROUND(I170*H170,2)</f>
        <v>0</v>
      </c>
      <c r="BL170" s="18" t="s">
        <v>157</v>
      </c>
      <c r="BM170" s="209" t="s">
        <v>186</v>
      </c>
    </row>
    <row r="171" s="2" customFormat="1">
      <c r="A171" s="39"/>
      <c r="B171" s="40"/>
      <c r="C171" s="41"/>
      <c r="D171" s="211" t="s">
        <v>117</v>
      </c>
      <c r="E171" s="41"/>
      <c r="F171" s="212" t="s">
        <v>187</v>
      </c>
      <c r="G171" s="41"/>
      <c r="H171" s="41"/>
      <c r="I171" s="213"/>
      <c r="J171" s="41"/>
      <c r="K171" s="41"/>
      <c r="L171" s="45"/>
      <c r="M171" s="214"/>
      <c r="N171" s="215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117</v>
      </c>
      <c r="AU171" s="18" t="s">
        <v>79</v>
      </c>
    </row>
    <row r="172" s="2" customFormat="1">
      <c r="A172" s="39"/>
      <c r="B172" s="40"/>
      <c r="C172" s="41"/>
      <c r="D172" s="218" t="s">
        <v>188</v>
      </c>
      <c r="E172" s="41"/>
      <c r="F172" s="260" t="s">
        <v>189</v>
      </c>
      <c r="G172" s="41"/>
      <c r="H172" s="41"/>
      <c r="I172" s="213"/>
      <c r="J172" s="41"/>
      <c r="K172" s="41"/>
      <c r="L172" s="45"/>
      <c r="M172" s="214"/>
      <c r="N172" s="215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188</v>
      </c>
      <c r="AU172" s="18" t="s">
        <v>79</v>
      </c>
    </row>
    <row r="173" s="13" customFormat="1">
      <c r="A173" s="13"/>
      <c r="B173" s="216"/>
      <c r="C173" s="217"/>
      <c r="D173" s="218" t="s">
        <v>119</v>
      </c>
      <c r="E173" s="219" t="s">
        <v>19</v>
      </c>
      <c r="F173" s="220" t="s">
        <v>120</v>
      </c>
      <c r="G173" s="217"/>
      <c r="H173" s="219" t="s">
        <v>19</v>
      </c>
      <c r="I173" s="221"/>
      <c r="J173" s="217"/>
      <c r="K173" s="217"/>
      <c r="L173" s="222"/>
      <c r="M173" s="223"/>
      <c r="N173" s="224"/>
      <c r="O173" s="224"/>
      <c r="P173" s="224"/>
      <c r="Q173" s="224"/>
      <c r="R173" s="224"/>
      <c r="S173" s="224"/>
      <c r="T173" s="22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26" t="s">
        <v>119</v>
      </c>
      <c r="AU173" s="226" t="s">
        <v>79</v>
      </c>
      <c r="AV173" s="13" t="s">
        <v>77</v>
      </c>
      <c r="AW173" s="13" t="s">
        <v>33</v>
      </c>
      <c r="AX173" s="13" t="s">
        <v>72</v>
      </c>
      <c r="AY173" s="226" t="s">
        <v>107</v>
      </c>
    </row>
    <row r="174" s="13" customFormat="1">
      <c r="A174" s="13"/>
      <c r="B174" s="216"/>
      <c r="C174" s="217"/>
      <c r="D174" s="218" t="s">
        <v>119</v>
      </c>
      <c r="E174" s="219" t="s">
        <v>19</v>
      </c>
      <c r="F174" s="220" t="s">
        <v>121</v>
      </c>
      <c r="G174" s="217"/>
      <c r="H174" s="219" t="s">
        <v>19</v>
      </c>
      <c r="I174" s="221"/>
      <c r="J174" s="217"/>
      <c r="K174" s="217"/>
      <c r="L174" s="222"/>
      <c r="M174" s="223"/>
      <c r="N174" s="224"/>
      <c r="O174" s="224"/>
      <c r="P174" s="224"/>
      <c r="Q174" s="224"/>
      <c r="R174" s="224"/>
      <c r="S174" s="224"/>
      <c r="T174" s="22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26" t="s">
        <v>119</v>
      </c>
      <c r="AU174" s="226" t="s">
        <v>79</v>
      </c>
      <c r="AV174" s="13" t="s">
        <v>77</v>
      </c>
      <c r="AW174" s="13" t="s">
        <v>33</v>
      </c>
      <c r="AX174" s="13" t="s">
        <v>72</v>
      </c>
      <c r="AY174" s="226" t="s">
        <v>107</v>
      </c>
    </row>
    <row r="175" s="13" customFormat="1">
      <c r="A175" s="13"/>
      <c r="B175" s="216"/>
      <c r="C175" s="217"/>
      <c r="D175" s="218" t="s">
        <v>119</v>
      </c>
      <c r="E175" s="219" t="s">
        <v>19</v>
      </c>
      <c r="F175" s="220" t="s">
        <v>190</v>
      </c>
      <c r="G175" s="217"/>
      <c r="H175" s="219" t="s">
        <v>19</v>
      </c>
      <c r="I175" s="221"/>
      <c r="J175" s="217"/>
      <c r="K175" s="217"/>
      <c r="L175" s="222"/>
      <c r="M175" s="223"/>
      <c r="N175" s="224"/>
      <c r="O175" s="224"/>
      <c r="P175" s="224"/>
      <c r="Q175" s="224"/>
      <c r="R175" s="224"/>
      <c r="S175" s="224"/>
      <c r="T175" s="22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26" t="s">
        <v>119</v>
      </c>
      <c r="AU175" s="226" t="s">
        <v>79</v>
      </c>
      <c r="AV175" s="13" t="s">
        <v>77</v>
      </c>
      <c r="AW175" s="13" t="s">
        <v>33</v>
      </c>
      <c r="AX175" s="13" t="s">
        <v>72</v>
      </c>
      <c r="AY175" s="226" t="s">
        <v>107</v>
      </c>
    </row>
    <row r="176" s="13" customFormat="1">
      <c r="A176" s="13"/>
      <c r="B176" s="216"/>
      <c r="C176" s="217"/>
      <c r="D176" s="218" t="s">
        <v>119</v>
      </c>
      <c r="E176" s="219" t="s">
        <v>19</v>
      </c>
      <c r="F176" s="220" t="s">
        <v>122</v>
      </c>
      <c r="G176" s="217"/>
      <c r="H176" s="219" t="s">
        <v>19</v>
      </c>
      <c r="I176" s="221"/>
      <c r="J176" s="217"/>
      <c r="K176" s="217"/>
      <c r="L176" s="222"/>
      <c r="M176" s="223"/>
      <c r="N176" s="224"/>
      <c r="O176" s="224"/>
      <c r="P176" s="224"/>
      <c r="Q176" s="224"/>
      <c r="R176" s="224"/>
      <c r="S176" s="224"/>
      <c r="T176" s="22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26" t="s">
        <v>119</v>
      </c>
      <c r="AU176" s="226" t="s">
        <v>79</v>
      </c>
      <c r="AV176" s="13" t="s">
        <v>77</v>
      </c>
      <c r="AW176" s="13" t="s">
        <v>33</v>
      </c>
      <c r="AX176" s="13" t="s">
        <v>72</v>
      </c>
      <c r="AY176" s="226" t="s">
        <v>107</v>
      </c>
    </row>
    <row r="177" s="13" customFormat="1">
      <c r="A177" s="13"/>
      <c r="B177" s="216"/>
      <c r="C177" s="217"/>
      <c r="D177" s="218" t="s">
        <v>119</v>
      </c>
      <c r="E177" s="219" t="s">
        <v>19</v>
      </c>
      <c r="F177" s="220" t="s">
        <v>123</v>
      </c>
      <c r="G177" s="217"/>
      <c r="H177" s="219" t="s">
        <v>19</v>
      </c>
      <c r="I177" s="221"/>
      <c r="J177" s="217"/>
      <c r="K177" s="217"/>
      <c r="L177" s="222"/>
      <c r="M177" s="223"/>
      <c r="N177" s="224"/>
      <c r="O177" s="224"/>
      <c r="P177" s="224"/>
      <c r="Q177" s="224"/>
      <c r="R177" s="224"/>
      <c r="S177" s="224"/>
      <c r="T177" s="22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6" t="s">
        <v>119</v>
      </c>
      <c r="AU177" s="226" t="s">
        <v>79</v>
      </c>
      <c r="AV177" s="13" t="s">
        <v>77</v>
      </c>
      <c r="AW177" s="13" t="s">
        <v>33</v>
      </c>
      <c r="AX177" s="13" t="s">
        <v>72</v>
      </c>
      <c r="AY177" s="226" t="s">
        <v>107</v>
      </c>
    </row>
    <row r="178" s="14" customFormat="1">
      <c r="A178" s="14"/>
      <c r="B178" s="227"/>
      <c r="C178" s="228"/>
      <c r="D178" s="218" t="s">
        <v>119</v>
      </c>
      <c r="E178" s="229" t="s">
        <v>19</v>
      </c>
      <c r="F178" s="230" t="s">
        <v>124</v>
      </c>
      <c r="G178" s="228"/>
      <c r="H178" s="231">
        <v>22.59</v>
      </c>
      <c r="I178" s="232"/>
      <c r="J178" s="228"/>
      <c r="K178" s="228"/>
      <c r="L178" s="233"/>
      <c r="M178" s="234"/>
      <c r="N178" s="235"/>
      <c r="O178" s="235"/>
      <c r="P178" s="235"/>
      <c r="Q178" s="235"/>
      <c r="R178" s="235"/>
      <c r="S178" s="235"/>
      <c r="T178" s="23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37" t="s">
        <v>119</v>
      </c>
      <c r="AU178" s="237" t="s">
        <v>79</v>
      </c>
      <c r="AV178" s="14" t="s">
        <v>79</v>
      </c>
      <c r="AW178" s="14" t="s">
        <v>33</v>
      </c>
      <c r="AX178" s="14" t="s">
        <v>72</v>
      </c>
      <c r="AY178" s="237" t="s">
        <v>107</v>
      </c>
    </row>
    <row r="179" s="14" customFormat="1">
      <c r="A179" s="14"/>
      <c r="B179" s="227"/>
      <c r="C179" s="228"/>
      <c r="D179" s="218" t="s">
        <v>119</v>
      </c>
      <c r="E179" s="229" t="s">
        <v>19</v>
      </c>
      <c r="F179" s="230" t="s">
        <v>125</v>
      </c>
      <c r="G179" s="228"/>
      <c r="H179" s="231">
        <v>24.100000000000001</v>
      </c>
      <c r="I179" s="232"/>
      <c r="J179" s="228"/>
      <c r="K179" s="228"/>
      <c r="L179" s="233"/>
      <c r="M179" s="234"/>
      <c r="N179" s="235"/>
      <c r="O179" s="235"/>
      <c r="P179" s="235"/>
      <c r="Q179" s="235"/>
      <c r="R179" s="235"/>
      <c r="S179" s="235"/>
      <c r="T179" s="23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37" t="s">
        <v>119</v>
      </c>
      <c r="AU179" s="237" t="s">
        <v>79</v>
      </c>
      <c r="AV179" s="14" t="s">
        <v>79</v>
      </c>
      <c r="AW179" s="14" t="s">
        <v>33</v>
      </c>
      <c r="AX179" s="14" t="s">
        <v>72</v>
      </c>
      <c r="AY179" s="237" t="s">
        <v>107</v>
      </c>
    </row>
    <row r="180" s="15" customFormat="1">
      <c r="A180" s="15"/>
      <c r="B180" s="238"/>
      <c r="C180" s="239"/>
      <c r="D180" s="218" t="s">
        <v>119</v>
      </c>
      <c r="E180" s="240" t="s">
        <v>19</v>
      </c>
      <c r="F180" s="241" t="s">
        <v>126</v>
      </c>
      <c r="G180" s="239"/>
      <c r="H180" s="242">
        <v>46.689999999999998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48" t="s">
        <v>119</v>
      </c>
      <c r="AU180" s="248" t="s">
        <v>79</v>
      </c>
      <c r="AV180" s="15" t="s">
        <v>127</v>
      </c>
      <c r="AW180" s="15" t="s">
        <v>33</v>
      </c>
      <c r="AX180" s="15" t="s">
        <v>72</v>
      </c>
      <c r="AY180" s="248" t="s">
        <v>107</v>
      </c>
    </row>
    <row r="181" s="13" customFormat="1">
      <c r="A181" s="13"/>
      <c r="B181" s="216"/>
      <c r="C181" s="217"/>
      <c r="D181" s="218" t="s">
        <v>119</v>
      </c>
      <c r="E181" s="219" t="s">
        <v>19</v>
      </c>
      <c r="F181" s="220" t="s">
        <v>128</v>
      </c>
      <c r="G181" s="217"/>
      <c r="H181" s="219" t="s">
        <v>19</v>
      </c>
      <c r="I181" s="221"/>
      <c r="J181" s="217"/>
      <c r="K181" s="217"/>
      <c r="L181" s="222"/>
      <c r="M181" s="223"/>
      <c r="N181" s="224"/>
      <c r="O181" s="224"/>
      <c r="P181" s="224"/>
      <c r="Q181" s="224"/>
      <c r="R181" s="224"/>
      <c r="S181" s="224"/>
      <c r="T181" s="22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26" t="s">
        <v>119</v>
      </c>
      <c r="AU181" s="226" t="s">
        <v>79</v>
      </c>
      <c r="AV181" s="13" t="s">
        <v>77</v>
      </c>
      <c r="AW181" s="13" t="s">
        <v>33</v>
      </c>
      <c r="AX181" s="13" t="s">
        <v>72</v>
      </c>
      <c r="AY181" s="226" t="s">
        <v>107</v>
      </c>
    </row>
    <row r="182" s="14" customFormat="1">
      <c r="A182" s="14"/>
      <c r="B182" s="227"/>
      <c r="C182" s="228"/>
      <c r="D182" s="218" t="s">
        <v>119</v>
      </c>
      <c r="E182" s="229" t="s">
        <v>19</v>
      </c>
      <c r="F182" s="230" t="s">
        <v>129</v>
      </c>
      <c r="G182" s="228"/>
      <c r="H182" s="231">
        <v>81.379999999999995</v>
      </c>
      <c r="I182" s="232"/>
      <c r="J182" s="228"/>
      <c r="K182" s="228"/>
      <c r="L182" s="233"/>
      <c r="M182" s="234"/>
      <c r="N182" s="235"/>
      <c r="O182" s="235"/>
      <c r="P182" s="235"/>
      <c r="Q182" s="235"/>
      <c r="R182" s="235"/>
      <c r="S182" s="235"/>
      <c r="T182" s="23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37" t="s">
        <v>119</v>
      </c>
      <c r="AU182" s="237" t="s">
        <v>79</v>
      </c>
      <c r="AV182" s="14" t="s">
        <v>79</v>
      </c>
      <c r="AW182" s="14" t="s">
        <v>33</v>
      </c>
      <c r="AX182" s="14" t="s">
        <v>72</v>
      </c>
      <c r="AY182" s="237" t="s">
        <v>107</v>
      </c>
    </row>
    <row r="183" s="14" customFormat="1">
      <c r="A183" s="14"/>
      <c r="B183" s="227"/>
      <c r="C183" s="228"/>
      <c r="D183" s="218" t="s">
        <v>119</v>
      </c>
      <c r="E183" s="229" t="s">
        <v>19</v>
      </c>
      <c r="F183" s="230" t="s">
        <v>130</v>
      </c>
      <c r="G183" s="228"/>
      <c r="H183" s="231">
        <v>22.16</v>
      </c>
      <c r="I183" s="232"/>
      <c r="J183" s="228"/>
      <c r="K183" s="228"/>
      <c r="L183" s="233"/>
      <c r="M183" s="234"/>
      <c r="N183" s="235"/>
      <c r="O183" s="235"/>
      <c r="P183" s="235"/>
      <c r="Q183" s="235"/>
      <c r="R183" s="235"/>
      <c r="S183" s="235"/>
      <c r="T183" s="23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37" t="s">
        <v>119</v>
      </c>
      <c r="AU183" s="237" t="s">
        <v>79</v>
      </c>
      <c r="AV183" s="14" t="s">
        <v>79</v>
      </c>
      <c r="AW183" s="14" t="s">
        <v>33</v>
      </c>
      <c r="AX183" s="14" t="s">
        <v>72</v>
      </c>
      <c r="AY183" s="237" t="s">
        <v>107</v>
      </c>
    </row>
    <row r="184" s="14" customFormat="1">
      <c r="A184" s="14"/>
      <c r="B184" s="227"/>
      <c r="C184" s="228"/>
      <c r="D184" s="218" t="s">
        <v>119</v>
      </c>
      <c r="E184" s="229" t="s">
        <v>19</v>
      </c>
      <c r="F184" s="230" t="s">
        <v>131</v>
      </c>
      <c r="G184" s="228"/>
      <c r="H184" s="231">
        <v>8.1400000000000006</v>
      </c>
      <c r="I184" s="232"/>
      <c r="J184" s="228"/>
      <c r="K184" s="228"/>
      <c r="L184" s="233"/>
      <c r="M184" s="234"/>
      <c r="N184" s="235"/>
      <c r="O184" s="235"/>
      <c r="P184" s="235"/>
      <c r="Q184" s="235"/>
      <c r="R184" s="235"/>
      <c r="S184" s="235"/>
      <c r="T184" s="23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37" t="s">
        <v>119</v>
      </c>
      <c r="AU184" s="237" t="s">
        <v>79</v>
      </c>
      <c r="AV184" s="14" t="s">
        <v>79</v>
      </c>
      <c r="AW184" s="14" t="s">
        <v>33</v>
      </c>
      <c r="AX184" s="14" t="s">
        <v>72</v>
      </c>
      <c r="AY184" s="237" t="s">
        <v>107</v>
      </c>
    </row>
    <row r="185" s="15" customFormat="1">
      <c r="A185" s="15"/>
      <c r="B185" s="238"/>
      <c r="C185" s="239"/>
      <c r="D185" s="218" t="s">
        <v>119</v>
      </c>
      <c r="E185" s="240" t="s">
        <v>19</v>
      </c>
      <c r="F185" s="241" t="s">
        <v>126</v>
      </c>
      <c r="G185" s="239"/>
      <c r="H185" s="242">
        <v>111.68000000000001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48" t="s">
        <v>119</v>
      </c>
      <c r="AU185" s="248" t="s">
        <v>79</v>
      </c>
      <c r="AV185" s="15" t="s">
        <v>127</v>
      </c>
      <c r="AW185" s="15" t="s">
        <v>33</v>
      </c>
      <c r="AX185" s="15" t="s">
        <v>72</v>
      </c>
      <c r="AY185" s="248" t="s">
        <v>107</v>
      </c>
    </row>
    <row r="186" s="13" customFormat="1">
      <c r="A186" s="13"/>
      <c r="B186" s="216"/>
      <c r="C186" s="217"/>
      <c r="D186" s="218" t="s">
        <v>119</v>
      </c>
      <c r="E186" s="219" t="s">
        <v>19</v>
      </c>
      <c r="F186" s="220" t="s">
        <v>132</v>
      </c>
      <c r="G186" s="217"/>
      <c r="H186" s="219" t="s">
        <v>19</v>
      </c>
      <c r="I186" s="221"/>
      <c r="J186" s="217"/>
      <c r="K186" s="217"/>
      <c r="L186" s="222"/>
      <c r="M186" s="223"/>
      <c r="N186" s="224"/>
      <c r="O186" s="224"/>
      <c r="P186" s="224"/>
      <c r="Q186" s="224"/>
      <c r="R186" s="224"/>
      <c r="S186" s="224"/>
      <c r="T186" s="22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26" t="s">
        <v>119</v>
      </c>
      <c r="AU186" s="226" t="s">
        <v>79</v>
      </c>
      <c r="AV186" s="13" t="s">
        <v>77</v>
      </c>
      <c r="AW186" s="13" t="s">
        <v>33</v>
      </c>
      <c r="AX186" s="13" t="s">
        <v>72</v>
      </c>
      <c r="AY186" s="226" t="s">
        <v>107</v>
      </c>
    </row>
    <row r="187" s="13" customFormat="1">
      <c r="A187" s="13"/>
      <c r="B187" s="216"/>
      <c r="C187" s="217"/>
      <c r="D187" s="218" t="s">
        <v>119</v>
      </c>
      <c r="E187" s="219" t="s">
        <v>19</v>
      </c>
      <c r="F187" s="220" t="s">
        <v>133</v>
      </c>
      <c r="G187" s="217"/>
      <c r="H187" s="219" t="s">
        <v>19</v>
      </c>
      <c r="I187" s="221"/>
      <c r="J187" s="217"/>
      <c r="K187" s="217"/>
      <c r="L187" s="222"/>
      <c r="M187" s="223"/>
      <c r="N187" s="224"/>
      <c r="O187" s="224"/>
      <c r="P187" s="224"/>
      <c r="Q187" s="224"/>
      <c r="R187" s="224"/>
      <c r="S187" s="224"/>
      <c r="T187" s="22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26" t="s">
        <v>119</v>
      </c>
      <c r="AU187" s="226" t="s">
        <v>79</v>
      </c>
      <c r="AV187" s="13" t="s">
        <v>77</v>
      </c>
      <c r="AW187" s="13" t="s">
        <v>33</v>
      </c>
      <c r="AX187" s="13" t="s">
        <v>72</v>
      </c>
      <c r="AY187" s="226" t="s">
        <v>107</v>
      </c>
    </row>
    <row r="188" s="14" customFormat="1">
      <c r="A188" s="14"/>
      <c r="B188" s="227"/>
      <c r="C188" s="228"/>
      <c r="D188" s="218" t="s">
        <v>119</v>
      </c>
      <c r="E188" s="229" t="s">
        <v>19</v>
      </c>
      <c r="F188" s="230" t="s">
        <v>134</v>
      </c>
      <c r="G188" s="228"/>
      <c r="H188" s="231">
        <v>22.59</v>
      </c>
      <c r="I188" s="232"/>
      <c r="J188" s="228"/>
      <c r="K188" s="228"/>
      <c r="L188" s="233"/>
      <c r="M188" s="234"/>
      <c r="N188" s="235"/>
      <c r="O188" s="235"/>
      <c r="P188" s="235"/>
      <c r="Q188" s="235"/>
      <c r="R188" s="235"/>
      <c r="S188" s="235"/>
      <c r="T188" s="23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37" t="s">
        <v>119</v>
      </c>
      <c r="AU188" s="237" t="s">
        <v>79</v>
      </c>
      <c r="AV188" s="14" t="s">
        <v>79</v>
      </c>
      <c r="AW188" s="14" t="s">
        <v>33</v>
      </c>
      <c r="AX188" s="14" t="s">
        <v>72</v>
      </c>
      <c r="AY188" s="237" t="s">
        <v>107</v>
      </c>
    </row>
    <row r="189" s="14" customFormat="1">
      <c r="A189" s="14"/>
      <c r="B189" s="227"/>
      <c r="C189" s="228"/>
      <c r="D189" s="218" t="s">
        <v>119</v>
      </c>
      <c r="E189" s="229" t="s">
        <v>19</v>
      </c>
      <c r="F189" s="230" t="s">
        <v>135</v>
      </c>
      <c r="G189" s="228"/>
      <c r="H189" s="231">
        <v>15.949999999999999</v>
      </c>
      <c r="I189" s="232"/>
      <c r="J189" s="228"/>
      <c r="K189" s="228"/>
      <c r="L189" s="233"/>
      <c r="M189" s="234"/>
      <c r="N189" s="235"/>
      <c r="O189" s="235"/>
      <c r="P189" s="235"/>
      <c r="Q189" s="235"/>
      <c r="R189" s="235"/>
      <c r="S189" s="235"/>
      <c r="T189" s="23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37" t="s">
        <v>119</v>
      </c>
      <c r="AU189" s="237" t="s">
        <v>79</v>
      </c>
      <c r="AV189" s="14" t="s">
        <v>79</v>
      </c>
      <c r="AW189" s="14" t="s">
        <v>33</v>
      </c>
      <c r="AX189" s="14" t="s">
        <v>72</v>
      </c>
      <c r="AY189" s="237" t="s">
        <v>107</v>
      </c>
    </row>
    <row r="190" s="14" customFormat="1">
      <c r="A190" s="14"/>
      <c r="B190" s="227"/>
      <c r="C190" s="228"/>
      <c r="D190" s="218" t="s">
        <v>119</v>
      </c>
      <c r="E190" s="229" t="s">
        <v>19</v>
      </c>
      <c r="F190" s="230" t="s">
        <v>136</v>
      </c>
      <c r="G190" s="228"/>
      <c r="H190" s="231">
        <v>8.0399999999999991</v>
      </c>
      <c r="I190" s="232"/>
      <c r="J190" s="228"/>
      <c r="K190" s="228"/>
      <c r="L190" s="233"/>
      <c r="M190" s="234"/>
      <c r="N190" s="235"/>
      <c r="O190" s="235"/>
      <c r="P190" s="235"/>
      <c r="Q190" s="235"/>
      <c r="R190" s="235"/>
      <c r="S190" s="235"/>
      <c r="T190" s="23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37" t="s">
        <v>119</v>
      </c>
      <c r="AU190" s="237" t="s">
        <v>79</v>
      </c>
      <c r="AV190" s="14" t="s">
        <v>79</v>
      </c>
      <c r="AW190" s="14" t="s">
        <v>33</v>
      </c>
      <c r="AX190" s="14" t="s">
        <v>72</v>
      </c>
      <c r="AY190" s="237" t="s">
        <v>107</v>
      </c>
    </row>
    <row r="191" s="15" customFormat="1">
      <c r="A191" s="15"/>
      <c r="B191" s="238"/>
      <c r="C191" s="239"/>
      <c r="D191" s="218" t="s">
        <v>119</v>
      </c>
      <c r="E191" s="240" t="s">
        <v>19</v>
      </c>
      <c r="F191" s="241" t="s">
        <v>126</v>
      </c>
      <c r="G191" s="239"/>
      <c r="H191" s="242">
        <v>46.579999999999998</v>
      </c>
      <c r="I191" s="243"/>
      <c r="J191" s="239"/>
      <c r="K191" s="239"/>
      <c r="L191" s="244"/>
      <c r="M191" s="245"/>
      <c r="N191" s="246"/>
      <c r="O191" s="246"/>
      <c r="P191" s="246"/>
      <c r="Q191" s="246"/>
      <c r="R191" s="246"/>
      <c r="S191" s="246"/>
      <c r="T191" s="247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48" t="s">
        <v>119</v>
      </c>
      <c r="AU191" s="248" t="s">
        <v>79</v>
      </c>
      <c r="AV191" s="15" t="s">
        <v>127</v>
      </c>
      <c r="AW191" s="15" t="s">
        <v>33</v>
      </c>
      <c r="AX191" s="15" t="s">
        <v>72</v>
      </c>
      <c r="AY191" s="248" t="s">
        <v>107</v>
      </c>
    </row>
    <row r="192" s="13" customFormat="1">
      <c r="A192" s="13"/>
      <c r="B192" s="216"/>
      <c r="C192" s="217"/>
      <c r="D192" s="218" t="s">
        <v>119</v>
      </c>
      <c r="E192" s="219" t="s">
        <v>19</v>
      </c>
      <c r="F192" s="220" t="s">
        <v>137</v>
      </c>
      <c r="G192" s="217"/>
      <c r="H192" s="219" t="s">
        <v>19</v>
      </c>
      <c r="I192" s="221"/>
      <c r="J192" s="217"/>
      <c r="K192" s="217"/>
      <c r="L192" s="222"/>
      <c r="M192" s="223"/>
      <c r="N192" s="224"/>
      <c r="O192" s="224"/>
      <c r="P192" s="224"/>
      <c r="Q192" s="224"/>
      <c r="R192" s="224"/>
      <c r="S192" s="224"/>
      <c r="T192" s="22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26" t="s">
        <v>119</v>
      </c>
      <c r="AU192" s="226" t="s">
        <v>79</v>
      </c>
      <c r="AV192" s="13" t="s">
        <v>77</v>
      </c>
      <c r="AW192" s="13" t="s">
        <v>33</v>
      </c>
      <c r="AX192" s="13" t="s">
        <v>72</v>
      </c>
      <c r="AY192" s="226" t="s">
        <v>107</v>
      </c>
    </row>
    <row r="193" s="14" customFormat="1">
      <c r="A193" s="14"/>
      <c r="B193" s="227"/>
      <c r="C193" s="228"/>
      <c r="D193" s="218" t="s">
        <v>119</v>
      </c>
      <c r="E193" s="229" t="s">
        <v>19</v>
      </c>
      <c r="F193" s="230" t="s">
        <v>138</v>
      </c>
      <c r="G193" s="228"/>
      <c r="H193" s="231">
        <v>81.379999999999995</v>
      </c>
      <c r="I193" s="232"/>
      <c r="J193" s="228"/>
      <c r="K193" s="228"/>
      <c r="L193" s="233"/>
      <c r="M193" s="234"/>
      <c r="N193" s="235"/>
      <c r="O193" s="235"/>
      <c r="P193" s="235"/>
      <c r="Q193" s="235"/>
      <c r="R193" s="235"/>
      <c r="S193" s="235"/>
      <c r="T193" s="23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37" t="s">
        <v>119</v>
      </c>
      <c r="AU193" s="237" t="s">
        <v>79</v>
      </c>
      <c r="AV193" s="14" t="s">
        <v>79</v>
      </c>
      <c r="AW193" s="14" t="s">
        <v>33</v>
      </c>
      <c r="AX193" s="14" t="s">
        <v>72</v>
      </c>
      <c r="AY193" s="237" t="s">
        <v>107</v>
      </c>
    </row>
    <row r="194" s="14" customFormat="1">
      <c r="A194" s="14"/>
      <c r="B194" s="227"/>
      <c r="C194" s="228"/>
      <c r="D194" s="218" t="s">
        <v>119</v>
      </c>
      <c r="E194" s="229" t="s">
        <v>19</v>
      </c>
      <c r="F194" s="230" t="s">
        <v>139</v>
      </c>
      <c r="G194" s="228"/>
      <c r="H194" s="231">
        <v>22.16</v>
      </c>
      <c r="I194" s="232"/>
      <c r="J194" s="228"/>
      <c r="K194" s="228"/>
      <c r="L194" s="233"/>
      <c r="M194" s="234"/>
      <c r="N194" s="235"/>
      <c r="O194" s="235"/>
      <c r="P194" s="235"/>
      <c r="Q194" s="235"/>
      <c r="R194" s="235"/>
      <c r="S194" s="235"/>
      <c r="T194" s="23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37" t="s">
        <v>119</v>
      </c>
      <c r="AU194" s="237" t="s">
        <v>79</v>
      </c>
      <c r="AV194" s="14" t="s">
        <v>79</v>
      </c>
      <c r="AW194" s="14" t="s">
        <v>33</v>
      </c>
      <c r="AX194" s="14" t="s">
        <v>72</v>
      </c>
      <c r="AY194" s="237" t="s">
        <v>107</v>
      </c>
    </row>
    <row r="195" s="14" customFormat="1">
      <c r="A195" s="14"/>
      <c r="B195" s="227"/>
      <c r="C195" s="228"/>
      <c r="D195" s="218" t="s">
        <v>119</v>
      </c>
      <c r="E195" s="229" t="s">
        <v>19</v>
      </c>
      <c r="F195" s="230" t="s">
        <v>140</v>
      </c>
      <c r="G195" s="228"/>
      <c r="H195" s="231">
        <v>8.1400000000000006</v>
      </c>
      <c r="I195" s="232"/>
      <c r="J195" s="228"/>
      <c r="K195" s="228"/>
      <c r="L195" s="233"/>
      <c r="M195" s="234"/>
      <c r="N195" s="235"/>
      <c r="O195" s="235"/>
      <c r="P195" s="235"/>
      <c r="Q195" s="235"/>
      <c r="R195" s="235"/>
      <c r="S195" s="235"/>
      <c r="T195" s="23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37" t="s">
        <v>119</v>
      </c>
      <c r="AU195" s="237" t="s">
        <v>79</v>
      </c>
      <c r="AV195" s="14" t="s">
        <v>79</v>
      </c>
      <c r="AW195" s="14" t="s">
        <v>33</v>
      </c>
      <c r="AX195" s="14" t="s">
        <v>72</v>
      </c>
      <c r="AY195" s="237" t="s">
        <v>107</v>
      </c>
    </row>
    <row r="196" s="15" customFormat="1">
      <c r="A196" s="15"/>
      <c r="B196" s="238"/>
      <c r="C196" s="239"/>
      <c r="D196" s="218" t="s">
        <v>119</v>
      </c>
      <c r="E196" s="240" t="s">
        <v>19</v>
      </c>
      <c r="F196" s="241" t="s">
        <v>126</v>
      </c>
      <c r="G196" s="239"/>
      <c r="H196" s="242">
        <v>111.68000000000001</v>
      </c>
      <c r="I196" s="243"/>
      <c r="J196" s="239"/>
      <c r="K196" s="239"/>
      <c r="L196" s="244"/>
      <c r="M196" s="245"/>
      <c r="N196" s="246"/>
      <c r="O196" s="246"/>
      <c r="P196" s="246"/>
      <c r="Q196" s="246"/>
      <c r="R196" s="246"/>
      <c r="S196" s="246"/>
      <c r="T196" s="247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48" t="s">
        <v>119</v>
      </c>
      <c r="AU196" s="248" t="s">
        <v>79</v>
      </c>
      <c r="AV196" s="15" t="s">
        <v>127</v>
      </c>
      <c r="AW196" s="15" t="s">
        <v>33</v>
      </c>
      <c r="AX196" s="15" t="s">
        <v>72</v>
      </c>
      <c r="AY196" s="248" t="s">
        <v>107</v>
      </c>
    </row>
    <row r="197" s="13" customFormat="1">
      <c r="A197" s="13"/>
      <c r="B197" s="216"/>
      <c r="C197" s="217"/>
      <c r="D197" s="218" t="s">
        <v>119</v>
      </c>
      <c r="E197" s="219" t="s">
        <v>19</v>
      </c>
      <c r="F197" s="220" t="s">
        <v>141</v>
      </c>
      <c r="G197" s="217"/>
      <c r="H197" s="219" t="s">
        <v>19</v>
      </c>
      <c r="I197" s="221"/>
      <c r="J197" s="217"/>
      <c r="K197" s="217"/>
      <c r="L197" s="222"/>
      <c r="M197" s="223"/>
      <c r="N197" s="224"/>
      <c r="O197" s="224"/>
      <c r="P197" s="224"/>
      <c r="Q197" s="224"/>
      <c r="R197" s="224"/>
      <c r="S197" s="224"/>
      <c r="T197" s="22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26" t="s">
        <v>119</v>
      </c>
      <c r="AU197" s="226" t="s">
        <v>79</v>
      </c>
      <c r="AV197" s="13" t="s">
        <v>77</v>
      </c>
      <c r="AW197" s="13" t="s">
        <v>33</v>
      </c>
      <c r="AX197" s="13" t="s">
        <v>72</v>
      </c>
      <c r="AY197" s="226" t="s">
        <v>107</v>
      </c>
    </row>
    <row r="198" s="13" customFormat="1">
      <c r="A198" s="13"/>
      <c r="B198" s="216"/>
      <c r="C198" s="217"/>
      <c r="D198" s="218" t="s">
        <v>119</v>
      </c>
      <c r="E198" s="219" t="s">
        <v>19</v>
      </c>
      <c r="F198" s="220" t="s">
        <v>142</v>
      </c>
      <c r="G198" s="217"/>
      <c r="H198" s="219" t="s">
        <v>19</v>
      </c>
      <c r="I198" s="221"/>
      <c r="J198" s="217"/>
      <c r="K198" s="217"/>
      <c r="L198" s="222"/>
      <c r="M198" s="223"/>
      <c r="N198" s="224"/>
      <c r="O198" s="224"/>
      <c r="P198" s="224"/>
      <c r="Q198" s="224"/>
      <c r="R198" s="224"/>
      <c r="S198" s="224"/>
      <c r="T198" s="22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26" t="s">
        <v>119</v>
      </c>
      <c r="AU198" s="226" t="s">
        <v>79</v>
      </c>
      <c r="AV198" s="13" t="s">
        <v>77</v>
      </c>
      <c r="AW198" s="13" t="s">
        <v>33</v>
      </c>
      <c r="AX198" s="13" t="s">
        <v>72</v>
      </c>
      <c r="AY198" s="226" t="s">
        <v>107</v>
      </c>
    </row>
    <row r="199" s="14" customFormat="1">
      <c r="A199" s="14"/>
      <c r="B199" s="227"/>
      <c r="C199" s="228"/>
      <c r="D199" s="218" t="s">
        <v>119</v>
      </c>
      <c r="E199" s="229" t="s">
        <v>19</v>
      </c>
      <c r="F199" s="230" t="s">
        <v>143</v>
      </c>
      <c r="G199" s="228"/>
      <c r="H199" s="231">
        <v>22.59</v>
      </c>
      <c r="I199" s="232"/>
      <c r="J199" s="228"/>
      <c r="K199" s="228"/>
      <c r="L199" s="233"/>
      <c r="M199" s="234"/>
      <c r="N199" s="235"/>
      <c r="O199" s="235"/>
      <c r="P199" s="235"/>
      <c r="Q199" s="235"/>
      <c r="R199" s="235"/>
      <c r="S199" s="235"/>
      <c r="T199" s="23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37" t="s">
        <v>119</v>
      </c>
      <c r="AU199" s="237" t="s">
        <v>79</v>
      </c>
      <c r="AV199" s="14" t="s">
        <v>79</v>
      </c>
      <c r="AW199" s="14" t="s">
        <v>33</v>
      </c>
      <c r="AX199" s="14" t="s">
        <v>72</v>
      </c>
      <c r="AY199" s="237" t="s">
        <v>107</v>
      </c>
    </row>
    <row r="200" s="14" customFormat="1">
      <c r="A200" s="14"/>
      <c r="B200" s="227"/>
      <c r="C200" s="228"/>
      <c r="D200" s="218" t="s">
        <v>119</v>
      </c>
      <c r="E200" s="229" t="s">
        <v>19</v>
      </c>
      <c r="F200" s="230" t="s">
        <v>144</v>
      </c>
      <c r="G200" s="228"/>
      <c r="H200" s="231">
        <v>24.100000000000001</v>
      </c>
      <c r="I200" s="232"/>
      <c r="J200" s="228"/>
      <c r="K200" s="228"/>
      <c r="L200" s="233"/>
      <c r="M200" s="234"/>
      <c r="N200" s="235"/>
      <c r="O200" s="235"/>
      <c r="P200" s="235"/>
      <c r="Q200" s="235"/>
      <c r="R200" s="235"/>
      <c r="S200" s="235"/>
      <c r="T200" s="23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37" t="s">
        <v>119</v>
      </c>
      <c r="AU200" s="237" t="s">
        <v>79</v>
      </c>
      <c r="AV200" s="14" t="s">
        <v>79</v>
      </c>
      <c r="AW200" s="14" t="s">
        <v>33</v>
      </c>
      <c r="AX200" s="14" t="s">
        <v>72</v>
      </c>
      <c r="AY200" s="237" t="s">
        <v>107</v>
      </c>
    </row>
    <row r="201" s="15" customFormat="1">
      <c r="A201" s="15"/>
      <c r="B201" s="238"/>
      <c r="C201" s="239"/>
      <c r="D201" s="218" t="s">
        <v>119</v>
      </c>
      <c r="E201" s="240" t="s">
        <v>19</v>
      </c>
      <c r="F201" s="241" t="s">
        <v>126</v>
      </c>
      <c r="G201" s="239"/>
      <c r="H201" s="242">
        <v>46.689999999999998</v>
      </c>
      <c r="I201" s="243"/>
      <c r="J201" s="239"/>
      <c r="K201" s="239"/>
      <c r="L201" s="244"/>
      <c r="M201" s="245"/>
      <c r="N201" s="246"/>
      <c r="O201" s="246"/>
      <c r="P201" s="246"/>
      <c r="Q201" s="246"/>
      <c r="R201" s="246"/>
      <c r="S201" s="246"/>
      <c r="T201" s="247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48" t="s">
        <v>119</v>
      </c>
      <c r="AU201" s="248" t="s">
        <v>79</v>
      </c>
      <c r="AV201" s="15" t="s">
        <v>127</v>
      </c>
      <c r="AW201" s="15" t="s">
        <v>33</v>
      </c>
      <c r="AX201" s="15" t="s">
        <v>72</v>
      </c>
      <c r="AY201" s="248" t="s">
        <v>107</v>
      </c>
    </row>
    <row r="202" s="13" customFormat="1">
      <c r="A202" s="13"/>
      <c r="B202" s="216"/>
      <c r="C202" s="217"/>
      <c r="D202" s="218" t="s">
        <v>119</v>
      </c>
      <c r="E202" s="219" t="s">
        <v>19</v>
      </c>
      <c r="F202" s="220" t="s">
        <v>145</v>
      </c>
      <c r="G202" s="217"/>
      <c r="H202" s="219" t="s">
        <v>19</v>
      </c>
      <c r="I202" s="221"/>
      <c r="J202" s="217"/>
      <c r="K202" s="217"/>
      <c r="L202" s="222"/>
      <c r="M202" s="223"/>
      <c r="N202" s="224"/>
      <c r="O202" s="224"/>
      <c r="P202" s="224"/>
      <c r="Q202" s="224"/>
      <c r="R202" s="224"/>
      <c r="S202" s="224"/>
      <c r="T202" s="22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26" t="s">
        <v>119</v>
      </c>
      <c r="AU202" s="226" t="s">
        <v>79</v>
      </c>
      <c r="AV202" s="13" t="s">
        <v>77</v>
      </c>
      <c r="AW202" s="13" t="s">
        <v>33</v>
      </c>
      <c r="AX202" s="13" t="s">
        <v>72</v>
      </c>
      <c r="AY202" s="226" t="s">
        <v>107</v>
      </c>
    </row>
    <row r="203" s="14" customFormat="1">
      <c r="A203" s="14"/>
      <c r="B203" s="227"/>
      <c r="C203" s="228"/>
      <c r="D203" s="218" t="s">
        <v>119</v>
      </c>
      <c r="E203" s="229" t="s">
        <v>19</v>
      </c>
      <c r="F203" s="230" t="s">
        <v>146</v>
      </c>
      <c r="G203" s="228"/>
      <c r="H203" s="231">
        <v>22.16</v>
      </c>
      <c r="I203" s="232"/>
      <c r="J203" s="228"/>
      <c r="K203" s="228"/>
      <c r="L203" s="233"/>
      <c r="M203" s="234"/>
      <c r="N203" s="235"/>
      <c r="O203" s="235"/>
      <c r="P203" s="235"/>
      <c r="Q203" s="235"/>
      <c r="R203" s="235"/>
      <c r="S203" s="235"/>
      <c r="T203" s="23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37" t="s">
        <v>119</v>
      </c>
      <c r="AU203" s="237" t="s">
        <v>79</v>
      </c>
      <c r="AV203" s="14" t="s">
        <v>79</v>
      </c>
      <c r="AW203" s="14" t="s">
        <v>33</v>
      </c>
      <c r="AX203" s="14" t="s">
        <v>72</v>
      </c>
      <c r="AY203" s="237" t="s">
        <v>107</v>
      </c>
    </row>
    <row r="204" s="14" customFormat="1">
      <c r="A204" s="14"/>
      <c r="B204" s="227"/>
      <c r="C204" s="228"/>
      <c r="D204" s="218" t="s">
        <v>119</v>
      </c>
      <c r="E204" s="229" t="s">
        <v>19</v>
      </c>
      <c r="F204" s="230" t="s">
        <v>147</v>
      </c>
      <c r="G204" s="228"/>
      <c r="H204" s="231">
        <v>40.789999999999999</v>
      </c>
      <c r="I204" s="232"/>
      <c r="J204" s="228"/>
      <c r="K204" s="228"/>
      <c r="L204" s="233"/>
      <c r="M204" s="234"/>
      <c r="N204" s="235"/>
      <c r="O204" s="235"/>
      <c r="P204" s="235"/>
      <c r="Q204" s="235"/>
      <c r="R204" s="235"/>
      <c r="S204" s="235"/>
      <c r="T204" s="23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37" t="s">
        <v>119</v>
      </c>
      <c r="AU204" s="237" t="s">
        <v>79</v>
      </c>
      <c r="AV204" s="14" t="s">
        <v>79</v>
      </c>
      <c r="AW204" s="14" t="s">
        <v>33</v>
      </c>
      <c r="AX204" s="14" t="s">
        <v>72</v>
      </c>
      <c r="AY204" s="237" t="s">
        <v>107</v>
      </c>
    </row>
    <row r="205" s="14" customFormat="1">
      <c r="A205" s="14"/>
      <c r="B205" s="227"/>
      <c r="C205" s="228"/>
      <c r="D205" s="218" t="s">
        <v>119</v>
      </c>
      <c r="E205" s="229" t="s">
        <v>19</v>
      </c>
      <c r="F205" s="230" t="s">
        <v>148</v>
      </c>
      <c r="G205" s="228"/>
      <c r="H205" s="231">
        <v>8.3599999999999994</v>
      </c>
      <c r="I205" s="232"/>
      <c r="J205" s="228"/>
      <c r="K205" s="228"/>
      <c r="L205" s="233"/>
      <c r="M205" s="234"/>
      <c r="N205" s="235"/>
      <c r="O205" s="235"/>
      <c r="P205" s="235"/>
      <c r="Q205" s="235"/>
      <c r="R205" s="235"/>
      <c r="S205" s="235"/>
      <c r="T205" s="23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37" t="s">
        <v>119</v>
      </c>
      <c r="AU205" s="237" t="s">
        <v>79</v>
      </c>
      <c r="AV205" s="14" t="s">
        <v>79</v>
      </c>
      <c r="AW205" s="14" t="s">
        <v>33</v>
      </c>
      <c r="AX205" s="14" t="s">
        <v>72</v>
      </c>
      <c r="AY205" s="237" t="s">
        <v>107</v>
      </c>
    </row>
    <row r="206" s="15" customFormat="1">
      <c r="A206" s="15"/>
      <c r="B206" s="238"/>
      <c r="C206" s="239"/>
      <c r="D206" s="218" t="s">
        <v>119</v>
      </c>
      <c r="E206" s="240" t="s">
        <v>19</v>
      </c>
      <c r="F206" s="241" t="s">
        <v>126</v>
      </c>
      <c r="G206" s="239"/>
      <c r="H206" s="242">
        <v>71.310000000000002</v>
      </c>
      <c r="I206" s="243"/>
      <c r="J206" s="239"/>
      <c r="K206" s="239"/>
      <c r="L206" s="244"/>
      <c r="M206" s="245"/>
      <c r="N206" s="246"/>
      <c r="O206" s="246"/>
      <c r="P206" s="246"/>
      <c r="Q206" s="246"/>
      <c r="R206" s="246"/>
      <c r="S206" s="246"/>
      <c r="T206" s="247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48" t="s">
        <v>119</v>
      </c>
      <c r="AU206" s="248" t="s">
        <v>79</v>
      </c>
      <c r="AV206" s="15" t="s">
        <v>127</v>
      </c>
      <c r="AW206" s="15" t="s">
        <v>33</v>
      </c>
      <c r="AX206" s="15" t="s">
        <v>72</v>
      </c>
      <c r="AY206" s="248" t="s">
        <v>107</v>
      </c>
    </row>
    <row r="207" s="16" customFormat="1">
      <c r="A207" s="16"/>
      <c r="B207" s="249"/>
      <c r="C207" s="250"/>
      <c r="D207" s="218" t="s">
        <v>119</v>
      </c>
      <c r="E207" s="251" t="s">
        <v>19</v>
      </c>
      <c r="F207" s="252" t="s">
        <v>149</v>
      </c>
      <c r="G207" s="250"/>
      <c r="H207" s="253">
        <v>434.63</v>
      </c>
      <c r="I207" s="254"/>
      <c r="J207" s="250"/>
      <c r="K207" s="250"/>
      <c r="L207" s="255"/>
      <c r="M207" s="256"/>
      <c r="N207" s="257"/>
      <c r="O207" s="257"/>
      <c r="P207" s="257"/>
      <c r="Q207" s="257"/>
      <c r="R207" s="257"/>
      <c r="S207" s="257"/>
      <c r="T207" s="258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T207" s="259" t="s">
        <v>119</v>
      </c>
      <c r="AU207" s="259" t="s">
        <v>79</v>
      </c>
      <c r="AV207" s="16" t="s">
        <v>115</v>
      </c>
      <c r="AW207" s="16" t="s">
        <v>33</v>
      </c>
      <c r="AX207" s="16" t="s">
        <v>77</v>
      </c>
      <c r="AY207" s="259" t="s">
        <v>107</v>
      </c>
    </row>
    <row r="208" s="2" customFormat="1" ht="37.8" customHeight="1">
      <c r="A208" s="39"/>
      <c r="B208" s="40"/>
      <c r="C208" s="198" t="s">
        <v>115</v>
      </c>
      <c r="D208" s="198" t="s">
        <v>110</v>
      </c>
      <c r="E208" s="199" t="s">
        <v>191</v>
      </c>
      <c r="F208" s="200" t="s">
        <v>192</v>
      </c>
      <c r="G208" s="201" t="s">
        <v>193</v>
      </c>
      <c r="H208" s="202">
        <v>29</v>
      </c>
      <c r="I208" s="203"/>
      <c r="J208" s="204">
        <f>ROUND(I208*H208,2)</f>
        <v>0</v>
      </c>
      <c r="K208" s="200" t="s">
        <v>114</v>
      </c>
      <c r="L208" s="45"/>
      <c r="M208" s="205" t="s">
        <v>19</v>
      </c>
      <c r="N208" s="206" t="s">
        <v>43</v>
      </c>
      <c r="O208" s="85"/>
      <c r="P208" s="207">
        <f>O208*H208</f>
        <v>0</v>
      </c>
      <c r="Q208" s="207">
        <v>0.00044000000000000002</v>
      </c>
      <c r="R208" s="207">
        <f>Q208*H208</f>
        <v>0.012760000000000001</v>
      </c>
      <c r="S208" s="207">
        <v>0</v>
      </c>
      <c r="T208" s="208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09" t="s">
        <v>157</v>
      </c>
      <c r="AT208" s="209" t="s">
        <v>110</v>
      </c>
      <c r="AU208" s="209" t="s">
        <v>79</v>
      </c>
      <c r="AY208" s="18" t="s">
        <v>107</v>
      </c>
      <c r="BE208" s="210">
        <f>IF(N208="základní",J208,0)</f>
        <v>0</v>
      </c>
      <c r="BF208" s="210">
        <f>IF(N208="snížená",J208,0)</f>
        <v>0</v>
      </c>
      <c r="BG208" s="210">
        <f>IF(N208="zákl. přenesená",J208,0)</f>
        <v>0</v>
      </c>
      <c r="BH208" s="210">
        <f>IF(N208="sníž. přenesená",J208,0)</f>
        <v>0</v>
      </c>
      <c r="BI208" s="210">
        <f>IF(N208="nulová",J208,0)</f>
        <v>0</v>
      </c>
      <c r="BJ208" s="18" t="s">
        <v>77</v>
      </c>
      <c r="BK208" s="210">
        <f>ROUND(I208*H208,2)</f>
        <v>0</v>
      </c>
      <c r="BL208" s="18" t="s">
        <v>157</v>
      </c>
      <c r="BM208" s="209" t="s">
        <v>194</v>
      </c>
    </row>
    <row r="209" s="2" customFormat="1">
      <c r="A209" s="39"/>
      <c r="B209" s="40"/>
      <c r="C209" s="41"/>
      <c r="D209" s="211" t="s">
        <v>117</v>
      </c>
      <c r="E209" s="41"/>
      <c r="F209" s="212" t="s">
        <v>195</v>
      </c>
      <c r="G209" s="41"/>
      <c r="H209" s="41"/>
      <c r="I209" s="213"/>
      <c r="J209" s="41"/>
      <c r="K209" s="41"/>
      <c r="L209" s="45"/>
      <c r="M209" s="214"/>
      <c r="N209" s="215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117</v>
      </c>
      <c r="AU209" s="18" t="s">
        <v>79</v>
      </c>
    </row>
    <row r="210" s="13" customFormat="1">
      <c r="A210" s="13"/>
      <c r="B210" s="216"/>
      <c r="C210" s="217"/>
      <c r="D210" s="218" t="s">
        <v>119</v>
      </c>
      <c r="E210" s="219" t="s">
        <v>19</v>
      </c>
      <c r="F210" s="220" t="s">
        <v>196</v>
      </c>
      <c r="G210" s="217"/>
      <c r="H210" s="219" t="s">
        <v>19</v>
      </c>
      <c r="I210" s="221"/>
      <c r="J210" s="217"/>
      <c r="K210" s="217"/>
      <c r="L210" s="222"/>
      <c r="M210" s="223"/>
      <c r="N210" s="224"/>
      <c r="O210" s="224"/>
      <c r="P210" s="224"/>
      <c r="Q210" s="224"/>
      <c r="R210" s="224"/>
      <c r="S210" s="224"/>
      <c r="T210" s="22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26" t="s">
        <v>119</v>
      </c>
      <c r="AU210" s="226" t="s">
        <v>79</v>
      </c>
      <c r="AV210" s="13" t="s">
        <v>77</v>
      </c>
      <c r="AW210" s="13" t="s">
        <v>33</v>
      </c>
      <c r="AX210" s="13" t="s">
        <v>72</v>
      </c>
      <c r="AY210" s="226" t="s">
        <v>107</v>
      </c>
    </row>
    <row r="211" s="13" customFormat="1">
      <c r="A211" s="13"/>
      <c r="B211" s="216"/>
      <c r="C211" s="217"/>
      <c r="D211" s="218" t="s">
        <v>119</v>
      </c>
      <c r="E211" s="219" t="s">
        <v>19</v>
      </c>
      <c r="F211" s="220" t="s">
        <v>122</v>
      </c>
      <c r="G211" s="217"/>
      <c r="H211" s="219" t="s">
        <v>19</v>
      </c>
      <c r="I211" s="221"/>
      <c r="J211" s="217"/>
      <c r="K211" s="217"/>
      <c r="L211" s="222"/>
      <c r="M211" s="223"/>
      <c r="N211" s="224"/>
      <c r="O211" s="224"/>
      <c r="P211" s="224"/>
      <c r="Q211" s="224"/>
      <c r="R211" s="224"/>
      <c r="S211" s="224"/>
      <c r="T211" s="22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26" t="s">
        <v>119</v>
      </c>
      <c r="AU211" s="226" t="s">
        <v>79</v>
      </c>
      <c r="AV211" s="13" t="s">
        <v>77</v>
      </c>
      <c r="AW211" s="13" t="s">
        <v>33</v>
      </c>
      <c r="AX211" s="13" t="s">
        <v>72</v>
      </c>
      <c r="AY211" s="226" t="s">
        <v>107</v>
      </c>
    </row>
    <row r="212" s="13" customFormat="1">
      <c r="A212" s="13"/>
      <c r="B212" s="216"/>
      <c r="C212" s="217"/>
      <c r="D212" s="218" t="s">
        <v>119</v>
      </c>
      <c r="E212" s="219" t="s">
        <v>19</v>
      </c>
      <c r="F212" s="220" t="s">
        <v>123</v>
      </c>
      <c r="G212" s="217"/>
      <c r="H212" s="219" t="s">
        <v>19</v>
      </c>
      <c r="I212" s="221"/>
      <c r="J212" s="217"/>
      <c r="K212" s="217"/>
      <c r="L212" s="222"/>
      <c r="M212" s="223"/>
      <c r="N212" s="224"/>
      <c r="O212" s="224"/>
      <c r="P212" s="224"/>
      <c r="Q212" s="224"/>
      <c r="R212" s="224"/>
      <c r="S212" s="224"/>
      <c r="T212" s="22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26" t="s">
        <v>119</v>
      </c>
      <c r="AU212" s="226" t="s">
        <v>79</v>
      </c>
      <c r="AV212" s="13" t="s">
        <v>77</v>
      </c>
      <c r="AW212" s="13" t="s">
        <v>33</v>
      </c>
      <c r="AX212" s="13" t="s">
        <v>72</v>
      </c>
      <c r="AY212" s="226" t="s">
        <v>107</v>
      </c>
    </row>
    <row r="213" s="14" customFormat="1">
      <c r="A213" s="14"/>
      <c r="B213" s="227"/>
      <c r="C213" s="228"/>
      <c r="D213" s="218" t="s">
        <v>119</v>
      </c>
      <c r="E213" s="229" t="s">
        <v>19</v>
      </c>
      <c r="F213" s="230" t="s">
        <v>197</v>
      </c>
      <c r="G213" s="228"/>
      <c r="H213" s="231">
        <v>2</v>
      </c>
      <c r="I213" s="232"/>
      <c r="J213" s="228"/>
      <c r="K213" s="228"/>
      <c r="L213" s="233"/>
      <c r="M213" s="234"/>
      <c r="N213" s="235"/>
      <c r="O213" s="235"/>
      <c r="P213" s="235"/>
      <c r="Q213" s="235"/>
      <c r="R213" s="235"/>
      <c r="S213" s="235"/>
      <c r="T213" s="23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37" t="s">
        <v>119</v>
      </c>
      <c r="AU213" s="237" t="s">
        <v>79</v>
      </c>
      <c r="AV213" s="14" t="s">
        <v>79</v>
      </c>
      <c r="AW213" s="14" t="s">
        <v>33</v>
      </c>
      <c r="AX213" s="14" t="s">
        <v>72</v>
      </c>
      <c r="AY213" s="237" t="s">
        <v>107</v>
      </c>
    </row>
    <row r="214" s="14" customFormat="1">
      <c r="A214" s="14"/>
      <c r="B214" s="227"/>
      <c r="C214" s="228"/>
      <c r="D214" s="218" t="s">
        <v>119</v>
      </c>
      <c r="E214" s="229" t="s">
        <v>19</v>
      </c>
      <c r="F214" s="230" t="s">
        <v>198</v>
      </c>
      <c r="G214" s="228"/>
      <c r="H214" s="231">
        <v>2</v>
      </c>
      <c r="I214" s="232"/>
      <c r="J214" s="228"/>
      <c r="K214" s="228"/>
      <c r="L214" s="233"/>
      <c r="M214" s="234"/>
      <c r="N214" s="235"/>
      <c r="O214" s="235"/>
      <c r="P214" s="235"/>
      <c r="Q214" s="235"/>
      <c r="R214" s="235"/>
      <c r="S214" s="235"/>
      <c r="T214" s="23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37" t="s">
        <v>119</v>
      </c>
      <c r="AU214" s="237" t="s">
        <v>79</v>
      </c>
      <c r="AV214" s="14" t="s">
        <v>79</v>
      </c>
      <c r="AW214" s="14" t="s">
        <v>33</v>
      </c>
      <c r="AX214" s="14" t="s">
        <v>72</v>
      </c>
      <c r="AY214" s="237" t="s">
        <v>107</v>
      </c>
    </row>
    <row r="215" s="13" customFormat="1">
      <c r="A215" s="13"/>
      <c r="B215" s="216"/>
      <c r="C215" s="217"/>
      <c r="D215" s="218" t="s">
        <v>119</v>
      </c>
      <c r="E215" s="219" t="s">
        <v>19</v>
      </c>
      <c r="F215" s="220" t="s">
        <v>128</v>
      </c>
      <c r="G215" s="217"/>
      <c r="H215" s="219" t="s">
        <v>19</v>
      </c>
      <c r="I215" s="221"/>
      <c r="J215" s="217"/>
      <c r="K215" s="217"/>
      <c r="L215" s="222"/>
      <c r="M215" s="223"/>
      <c r="N215" s="224"/>
      <c r="O215" s="224"/>
      <c r="P215" s="224"/>
      <c r="Q215" s="224"/>
      <c r="R215" s="224"/>
      <c r="S215" s="224"/>
      <c r="T215" s="22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26" t="s">
        <v>119</v>
      </c>
      <c r="AU215" s="226" t="s">
        <v>79</v>
      </c>
      <c r="AV215" s="13" t="s">
        <v>77</v>
      </c>
      <c r="AW215" s="13" t="s">
        <v>33</v>
      </c>
      <c r="AX215" s="13" t="s">
        <v>72</v>
      </c>
      <c r="AY215" s="226" t="s">
        <v>107</v>
      </c>
    </row>
    <row r="216" s="14" customFormat="1">
      <c r="A216" s="14"/>
      <c r="B216" s="227"/>
      <c r="C216" s="228"/>
      <c r="D216" s="218" t="s">
        <v>119</v>
      </c>
      <c r="E216" s="229" t="s">
        <v>19</v>
      </c>
      <c r="F216" s="230" t="s">
        <v>199</v>
      </c>
      <c r="G216" s="228"/>
      <c r="H216" s="231">
        <v>3</v>
      </c>
      <c r="I216" s="232"/>
      <c r="J216" s="228"/>
      <c r="K216" s="228"/>
      <c r="L216" s="233"/>
      <c r="M216" s="234"/>
      <c r="N216" s="235"/>
      <c r="O216" s="235"/>
      <c r="P216" s="235"/>
      <c r="Q216" s="235"/>
      <c r="R216" s="235"/>
      <c r="S216" s="235"/>
      <c r="T216" s="23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37" t="s">
        <v>119</v>
      </c>
      <c r="AU216" s="237" t="s">
        <v>79</v>
      </c>
      <c r="AV216" s="14" t="s">
        <v>79</v>
      </c>
      <c r="AW216" s="14" t="s">
        <v>33</v>
      </c>
      <c r="AX216" s="14" t="s">
        <v>72</v>
      </c>
      <c r="AY216" s="237" t="s">
        <v>107</v>
      </c>
    </row>
    <row r="217" s="14" customFormat="1">
      <c r="A217" s="14"/>
      <c r="B217" s="227"/>
      <c r="C217" s="228"/>
      <c r="D217" s="218" t="s">
        <v>119</v>
      </c>
      <c r="E217" s="229" t="s">
        <v>19</v>
      </c>
      <c r="F217" s="230" t="s">
        <v>200</v>
      </c>
      <c r="G217" s="228"/>
      <c r="H217" s="231">
        <v>2</v>
      </c>
      <c r="I217" s="232"/>
      <c r="J217" s="228"/>
      <c r="K217" s="228"/>
      <c r="L217" s="233"/>
      <c r="M217" s="234"/>
      <c r="N217" s="235"/>
      <c r="O217" s="235"/>
      <c r="P217" s="235"/>
      <c r="Q217" s="235"/>
      <c r="R217" s="235"/>
      <c r="S217" s="235"/>
      <c r="T217" s="23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37" t="s">
        <v>119</v>
      </c>
      <c r="AU217" s="237" t="s">
        <v>79</v>
      </c>
      <c r="AV217" s="14" t="s">
        <v>79</v>
      </c>
      <c r="AW217" s="14" t="s">
        <v>33</v>
      </c>
      <c r="AX217" s="14" t="s">
        <v>72</v>
      </c>
      <c r="AY217" s="237" t="s">
        <v>107</v>
      </c>
    </row>
    <row r="218" s="14" customFormat="1">
      <c r="A218" s="14"/>
      <c r="B218" s="227"/>
      <c r="C218" s="228"/>
      <c r="D218" s="218" t="s">
        <v>119</v>
      </c>
      <c r="E218" s="229" t="s">
        <v>19</v>
      </c>
      <c r="F218" s="230" t="s">
        <v>201</v>
      </c>
      <c r="G218" s="228"/>
      <c r="H218" s="231">
        <v>1</v>
      </c>
      <c r="I218" s="232"/>
      <c r="J218" s="228"/>
      <c r="K218" s="228"/>
      <c r="L218" s="233"/>
      <c r="M218" s="234"/>
      <c r="N218" s="235"/>
      <c r="O218" s="235"/>
      <c r="P218" s="235"/>
      <c r="Q218" s="235"/>
      <c r="R218" s="235"/>
      <c r="S218" s="235"/>
      <c r="T218" s="23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37" t="s">
        <v>119</v>
      </c>
      <c r="AU218" s="237" t="s">
        <v>79</v>
      </c>
      <c r="AV218" s="14" t="s">
        <v>79</v>
      </c>
      <c r="AW218" s="14" t="s">
        <v>33</v>
      </c>
      <c r="AX218" s="14" t="s">
        <v>72</v>
      </c>
      <c r="AY218" s="237" t="s">
        <v>107</v>
      </c>
    </row>
    <row r="219" s="13" customFormat="1">
      <c r="A219" s="13"/>
      <c r="B219" s="216"/>
      <c r="C219" s="217"/>
      <c r="D219" s="218" t="s">
        <v>119</v>
      </c>
      <c r="E219" s="219" t="s">
        <v>19</v>
      </c>
      <c r="F219" s="220" t="s">
        <v>132</v>
      </c>
      <c r="G219" s="217"/>
      <c r="H219" s="219" t="s">
        <v>19</v>
      </c>
      <c r="I219" s="221"/>
      <c r="J219" s="217"/>
      <c r="K219" s="217"/>
      <c r="L219" s="222"/>
      <c r="M219" s="223"/>
      <c r="N219" s="224"/>
      <c r="O219" s="224"/>
      <c r="P219" s="224"/>
      <c r="Q219" s="224"/>
      <c r="R219" s="224"/>
      <c r="S219" s="224"/>
      <c r="T219" s="22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26" t="s">
        <v>119</v>
      </c>
      <c r="AU219" s="226" t="s">
        <v>79</v>
      </c>
      <c r="AV219" s="13" t="s">
        <v>77</v>
      </c>
      <c r="AW219" s="13" t="s">
        <v>33</v>
      </c>
      <c r="AX219" s="13" t="s">
        <v>72</v>
      </c>
      <c r="AY219" s="226" t="s">
        <v>107</v>
      </c>
    </row>
    <row r="220" s="13" customFormat="1">
      <c r="A220" s="13"/>
      <c r="B220" s="216"/>
      <c r="C220" s="217"/>
      <c r="D220" s="218" t="s">
        <v>119</v>
      </c>
      <c r="E220" s="219" t="s">
        <v>19</v>
      </c>
      <c r="F220" s="220" t="s">
        <v>133</v>
      </c>
      <c r="G220" s="217"/>
      <c r="H220" s="219" t="s">
        <v>19</v>
      </c>
      <c r="I220" s="221"/>
      <c r="J220" s="217"/>
      <c r="K220" s="217"/>
      <c r="L220" s="222"/>
      <c r="M220" s="223"/>
      <c r="N220" s="224"/>
      <c r="O220" s="224"/>
      <c r="P220" s="224"/>
      <c r="Q220" s="224"/>
      <c r="R220" s="224"/>
      <c r="S220" s="224"/>
      <c r="T220" s="22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26" t="s">
        <v>119</v>
      </c>
      <c r="AU220" s="226" t="s">
        <v>79</v>
      </c>
      <c r="AV220" s="13" t="s">
        <v>77</v>
      </c>
      <c r="AW220" s="13" t="s">
        <v>33</v>
      </c>
      <c r="AX220" s="13" t="s">
        <v>72</v>
      </c>
      <c r="AY220" s="226" t="s">
        <v>107</v>
      </c>
    </row>
    <row r="221" s="14" customFormat="1">
      <c r="A221" s="14"/>
      <c r="B221" s="227"/>
      <c r="C221" s="228"/>
      <c r="D221" s="218" t="s">
        <v>119</v>
      </c>
      <c r="E221" s="229" t="s">
        <v>19</v>
      </c>
      <c r="F221" s="230" t="s">
        <v>202</v>
      </c>
      <c r="G221" s="228"/>
      <c r="H221" s="231">
        <v>2</v>
      </c>
      <c r="I221" s="232"/>
      <c r="J221" s="228"/>
      <c r="K221" s="228"/>
      <c r="L221" s="233"/>
      <c r="M221" s="234"/>
      <c r="N221" s="235"/>
      <c r="O221" s="235"/>
      <c r="P221" s="235"/>
      <c r="Q221" s="235"/>
      <c r="R221" s="235"/>
      <c r="S221" s="235"/>
      <c r="T221" s="23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37" t="s">
        <v>119</v>
      </c>
      <c r="AU221" s="237" t="s">
        <v>79</v>
      </c>
      <c r="AV221" s="14" t="s">
        <v>79</v>
      </c>
      <c r="AW221" s="14" t="s">
        <v>33</v>
      </c>
      <c r="AX221" s="14" t="s">
        <v>72</v>
      </c>
      <c r="AY221" s="237" t="s">
        <v>107</v>
      </c>
    </row>
    <row r="222" s="14" customFormat="1">
      <c r="A222" s="14"/>
      <c r="B222" s="227"/>
      <c r="C222" s="228"/>
      <c r="D222" s="218" t="s">
        <v>119</v>
      </c>
      <c r="E222" s="229" t="s">
        <v>19</v>
      </c>
      <c r="F222" s="230" t="s">
        <v>203</v>
      </c>
      <c r="G222" s="228"/>
      <c r="H222" s="231">
        <v>1</v>
      </c>
      <c r="I222" s="232"/>
      <c r="J222" s="228"/>
      <c r="K222" s="228"/>
      <c r="L222" s="233"/>
      <c r="M222" s="234"/>
      <c r="N222" s="235"/>
      <c r="O222" s="235"/>
      <c r="P222" s="235"/>
      <c r="Q222" s="235"/>
      <c r="R222" s="235"/>
      <c r="S222" s="235"/>
      <c r="T222" s="23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37" t="s">
        <v>119</v>
      </c>
      <c r="AU222" s="237" t="s">
        <v>79</v>
      </c>
      <c r="AV222" s="14" t="s">
        <v>79</v>
      </c>
      <c r="AW222" s="14" t="s">
        <v>33</v>
      </c>
      <c r="AX222" s="14" t="s">
        <v>72</v>
      </c>
      <c r="AY222" s="237" t="s">
        <v>107</v>
      </c>
    </row>
    <row r="223" s="14" customFormat="1">
      <c r="A223" s="14"/>
      <c r="B223" s="227"/>
      <c r="C223" s="228"/>
      <c r="D223" s="218" t="s">
        <v>119</v>
      </c>
      <c r="E223" s="229" t="s">
        <v>19</v>
      </c>
      <c r="F223" s="230" t="s">
        <v>204</v>
      </c>
      <c r="G223" s="228"/>
      <c r="H223" s="231">
        <v>1</v>
      </c>
      <c r="I223" s="232"/>
      <c r="J223" s="228"/>
      <c r="K223" s="228"/>
      <c r="L223" s="233"/>
      <c r="M223" s="234"/>
      <c r="N223" s="235"/>
      <c r="O223" s="235"/>
      <c r="P223" s="235"/>
      <c r="Q223" s="235"/>
      <c r="R223" s="235"/>
      <c r="S223" s="235"/>
      <c r="T223" s="23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37" t="s">
        <v>119</v>
      </c>
      <c r="AU223" s="237" t="s">
        <v>79</v>
      </c>
      <c r="AV223" s="14" t="s">
        <v>79</v>
      </c>
      <c r="AW223" s="14" t="s">
        <v>33</v>
      </c>
      <c r="AX223" s="14" t="s">
        <v>72</v>
      </c>
      <c r="AY223" s="237" t="s">
        <v>107</v>
      </c>
    </row>
    <row r="224" s="13" customFormat="1">
      <c r="A224" s="13"/>
      <c r="B224" s="216"/>
      <c r="C224" s="217"/>
      <c r="D224" s="218" t="s">
        <v>119</v>
      </c>
      <c r="E224" s="219" t="s">
        <v>19</v>
      </c>
      <c r="F224" s="220" t="s">
        <v>137</v>
      </c>
      <c r="G224" s="217"/>
      <c r="H224" s="219" t="s">
        <v>19</v>
      </c>
      <c r="I224" s="221"/>
      <c r="J224" s="217"/>
      <c r="K224" s="217"/>
      <c r="L224" s="222"/>
      <c r="M224" s="223"/>
      <c r="N224" s="224"/>
      <c r="O224" s="224"/>
      <c r="P224" s="224"/>
      <c r="Q224" s="224"/>
      <c r="R224" s="224"/>
      <c r="S224" s="224"/>
      <c r="T224" s="22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26" t="s">
        <v>119</v>
      </c>
      <c r="AU224" s="226" t="s">
        <v>79</v>
      </c>
      <c r="AV224" s="13" t="s">
        <v>77</v>
      </c>
      <c r="AW224" s="13" t="s">
        <v>33</v>
      </c>
      <c r="AX224" s="13" t="s">
        <v>72</v>
      </c>
      <c r="AY224" s="226" t="s">
        <v>107</v>
      </c>
    </row>
    <row r="225" s="14" customFormat="1">
      <c r="A225" s="14"/>
      <c r="B225" s="227"/>
      <c r="C225" s="228"/>
      <c r="D225" s="218" t="s">
        <v>119</v>
      </c>
      <c r="E225" s="229" t="s">
        <v>19</v>
      </c>
      <c r="F225" s="230" t="s">
        <v>205</v>
      </c>
      <c r="G225" s="228"/>
      <c r="H225" s="231">
        <v>3</v>
      </c>
      <c r="I225" s="232"/>
      <c r="J225" s="228"/>
      <c r="K225" s="228"/>
      <c r="L225" s="233"/>
      <c r="M225" s="234"/>
      <c r="N225" s="235"/>
      <c r="O225" s="235"/>
      <c r="P225" s="235"/>
      <c r="Q225" s="235"/>
      <c r="R225" s="235"/>
      <c r="S225" s="235"/>
      <c r="T225" s="23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37" t="s">
        <v>119</v>
      </c>
      <c r="AU225" s="237" t="s">
        <v>79</v>
      </c>
      <c r="AV225" s="14" t="s">
        <v>79</v>
      </c>
      <c r="AW225" s="14" t="s">
        <v>33</v>
      </c>
      <c r="AX225" s="14" t="s">
        <v>72</v>
      </c>
      <c r="AY225" s="237" t="s">
        <v>107</v>
      </c>
    </row>
    <row r="226" s="14" customFormat="1">
      <c r="A226" s="14"/>
      <c r="B226" s="227"/>
      <c r="C226" s="228"/>
      <c r="D226" s="218" t="s">
        <v>119</v>
      </c>
      <c r="E226" s="229" t="s">
        <v>19</v>
      </c>
      <c r="F226" s="230" t="s">
        <v>206</v>
      </c>
      <c r="G226" s="228"/>
      <c r="H226" s="231">
        <v>2</v>
      </c>
      <c r="I226" s="232"/>
      <c r="J226" s="228"/>
      <c r="K226" s="228"/>
      <c r="L226" s="233"/>
      <c r="M226" s="234"/>
      <c r="N226" s="235"/>
      <c r="O226" s="235"/>
      <c r="P226" s="235"/>
      <c r="Q226" s="235"/>
      <c r="R226" s="235"/>
      <c r="S226" s="235"/>
      <c r="T226" s="236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37" t="s">
        <v>119</v>
      </c>
      <c r="AU226" s="237" t="s">
        <v>79</v>
      </c>
      <c r="AV226" s="14" t="s">
        <v>79</v>
      </c>
      <c r="AW226" s="14" t="s">
        <v>33</v>
      </c>
      <c r="AX226" s="14" t="s">
        <v>72</v>
      </c>
      <c r="AY226" s="237" t="s">
        <v>107</v>
      </c>
    </row>
    <row r="227" s="14" customFormat="1">
      <c r="A227" s="14"/>
      <c r="B227" s="227"/>
      <c r="C227" s="228"/>
      <c r="D227" s="218" t="s">
        <v>119</v>
      </c>
      <c r="E227" s="229" t="s">
        <v>19</v>
      </c>
      <c r="F227" s="230" t="s">
        <v>207</v>
      </c>
      <c r="G227" s="228"/>
      <c r="H227" s="231">
        <v>1</v>
      </c>
      <c r="I227" s="232"/>
      <c r="J227" s="228"/>
      <c r="K227" s="228"/>
      <c r="L227" s="233"/>
      <c r="M227" s="234"/>
      <c r="N227" s="235"/>
      <c r="O227" s="235"/>
      <c r="P227" s="235"/>
      <c r="Q227" s="235"/>
      <c r="R227" s="235"/>
      <c r="S227" s="235"/>
      <c r="T227" s="23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37" t="s">
        <v>119</v>
      </c>
      <c r="AU227" s="237" t="s">
        <v>79</v>
      </c>
      <c r="AV227" s="14" t="s">
        <v>79</v>
      </c>
      <c r="AW227" s="14" t="s">
        <v>33</v>
      </c>
      <c r="AX227" s="14" t="s">
        <v>72</v>
      </c>
      <c r="AY227" s="237" t="s">
        <v>107</v>
      </c>
    </row>
    <row r="228" s="13" customFormat="1">
      <c r="A228" s="13"/>
      <c r="B228" s="216"/>
      <c r="C228" s="217"/>
      <c r="D228" s="218" t="s">
        <v>119</v>
      </c>
      <c r="E228" s="219" t="s">
        <v>19</v>
      </c>
      <c r="F228" s="220" t="s">
        <v>141</v>
      </c>
      <c r="G228" s="217"/>
      <c r="H228" s="219" t="s">
        <v>19</v>
      </c>
      <c r="I228" s="221"/>
      <c r="J228" s="217"/>
      <c r="K228" s="217"/>
      <c r="L228" s="222"/>
      <c r="M228" s="223"/>
      <c r="N228" s="224"/>
      <c r="O228" s="224"/>
      <c r="P228" s="224"/>
      <c r="Q228" s="224"/>
      <c r="R228" s="224"/>
      <c r="S228" s="224"/>
      <c r="T228" s="22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26" t="s">
        <v>119</v>
      </c>
      <c r="AU228" s="226" t="s">
        <v>79</v>
      </c>
      <c r="AV228" s="13" t="s">
        <v>77</v>
      </c>
      <c r="AW228" s="13" t="s">
        <v>33</v>
      </c>
      <c r="AX228" s="13" t="s">
        <v>72</v>
      </c>
      <c r="AY228" s="226" t="s">
        <v>107</v>
      </c>
    </row>
    <row r="229" s="13" customFormat="1">
      <c r="A229" s="13"/>
      <c r="B229" s="216"/>
      <c r="C229" s="217"/>
      <c r="D229" s="218" t="s">
        <v>119</v>
      </c>
      <c r="E229" s="219" t="s">
        <v>19</v>
      </c>
      <c r="F229" s="220" t="s">
        <v>142</v>
      </c>
      <c r="G229" s="217"/>
      <c r="H229" s="219" t="s">
        <v>19</v>
      </c>
      <c r="I229" s="221"/>
      <c r="J229" s="217"/>
      <c r="K229" s="217"/>
      <c r="L229" s="222"/>
      <c r="M229" s="223"/>
      <c r="N229" s="224"/>
      <c r="O229" s="224"/>
      <c r="P229" s="224"/>
      <c r="Q229" s="224"/>
      <c r="R229" s="224"/>
      <c r="S229" s="224"/>
      <c r="T229" s="22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26" t="s">
        <v>119</v>
      </c>
      <c r="AU229" s="226" t="s">
        <v>79</v>
      </c>
      <c r="AV229" s="13" t="s">
        <v>77</v>
      </c>
      <c r="AW229" s="13" t="s">
        <v>33</v>
      </c>
      <c r="AX229" s="13" t="s">
        <v>72</v>
      </c>
      <c r="AY229" s="226" t="s">
        <v>107</v>
      </c>
    </row>
    <row r="230" s="14" customFormat="1">
      <c r="A230" s="14"/>
      <c r="B230" s="227"/>
      <c r="C230" s="228"/>
      <c r="D230" s="218" t="s">
        <v>119</v>
      </c>
      <c r="E230" s="229" t="s">
        <v>19</v>
      </c>
      <c r="F230" s="230" t="s">
        <v>208</v>
      </c>
      <c r="G230" s="228"/>
      <c r="H230" s="231">
        <v>2</v>
      </c>
      <c r="I230" s="232"/>
      <c r="J230" s="228"/>
      <c r="K230" s="228"/>
      <c r="L230" s="233"/>
      <c r="M230" s="234"/>
      <c r="N230" s="235"/>
      <c r="O230" s="235"/>
      <c r="P230" s="235"/>
      <c r="Q230" s="235"/>
      <c r="R230" s="235"/>
      <c r="S230" s="235"/>
      <c r="T230" s="23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37" t="s">
        <v>119</v>
      </c>
      <c r="AU230" s="237" t="s">
        <v>79</v>
      </c>
      <c r="AV230" s="14" t="s">
        <v>79</v>
      </c>
      <c r="AW230" s="14" t="s">
        <v>33</v>
      </c>
      <c r="AX230" s="14" t="s">
        <v>72</v>
      </c>
      <c r="AY230" s="237" t="s">
        <v>107</v>
      </c>
    </row>
    <row r="231" s="14" customFormat="1">
      <c r="A231" s="14"/>
      <c r="B231" s="227"/>
      <c r="C231" s="228"/>
      <c r="D231" s="218" t="s">
        <v>119</v>
      </c>
      <c r="E231" s="229" t="s">
        <v>19</v>
      </c>
      <c r="F231" s="230" t="s">
        <v>209</v>
      </c>
      <c r="G231" s="228"/>
      <c r="H231" s="231">
        <v>2</v>
      </c>
      <c r="I231" s="232"/>
      <c r="J231" s="228"/>
      <c r="K231" s="228"/>
      <c r="L231" s="233"/>
      <c r="M231" s="234"/>
      <c r="N231" s="235"/>
      <c r="O231" s="235"/>
      <c r="P231" s="235"/>
      <c r="Q231" s="235"/>
      <c r="R231" s="235"/>
      <c r="S231" s="235"/>
      <c r="T231" s="23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37" t="s">
        <v>119</v>
      </c>
      <c r="AU231" s="237" t="s">
        <v>79</v>
      </c>
      <c r="AV231" s="14" t="s">
        <v>79</v>
      </c>
      <c r="AW231" s="14" t="s">
        <v>33</v>
      </c>
      <c r="AX231" s="14" t="s">
        <v>72</v>
      </c>
      <c r="AY231" s="237" t="s">
        <v>107</v>
      </c>
    </row>
    <row r="232" s="13" customFormat="1">
      <c r="A232" s="13"/>
      <c r="B232" s="216"/>
      <c r="C232" s="217"/>
      <c r="D232" s="218" t="s">
        <v>119</v>
      </c>
      <c r="E232" s="219" t="s">
        <v>19</v>
      </c>
      <c r="F232" s="220" t="s">
        <v>145</v>
      </c>
      <c r="G232" s="217"/>
      <c r="H232" s="219" t="s">
        <v>19</v>
      </c>
      <c r="I232" s="221"/>
      <c r="J232" s="217"/>
      <c r="K232" s="217"/>
      <c r="L232" s="222"/>
      <c r="M232" s="223"/>
      <c r="N232" s="224"/>
      <c r="O232" s="224"/>
      <c r="P232" s="224"/>
      <c r="Q232" s="224"/>
      <c r="R232" s="224"/>
      <c r="S232" s="224"/>
      <c r="T232" s="22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26" t="s">
        <v>119</v>
      </c>
      <c r="AU232" s="226" t="s">
        <v>79</v>
      </c>
      <c r="AV232" s="13" t="s">
        <v>77</v>
      </c>
      <c r="AW232" s="13" t="s">
        <v>33</v>
      </c>
      <c r="AX232" s="13" t="s">
        <v>72</v>
      </c>
      <c r="AY232" s="226" t="s">
        <v>107</v>
      </c>
    </row>
    <row r="233" s="14" customFormat="1">
      <c r="A233" s="14"/>
      <c r="B233" s="227"/>
      <c r="C233" s="228"/>
      <c r="D233" s="218" t="s">
        <v>119</v>
      </c>
      <c r="E233" s="229" t="s">
        <v>19</v>
      </c>
      <c r="F233" s="230" t="s">
        <v>210</v>
      </c>
      <c r="G233" s="228"/>
      <c r="H233" s="231">
        <v>2</v>
      </c>
      <c r="I233" s="232"/>
      <c r="J233" s="228"/>
      <c r="K233" s="228"/>
      <c r="L233" s="233"/>
      <c r="M233" s="234"/>
      <c r="N233" s="235"/>
      <c r="O233" s="235"/>
      <c r="P233" s="235"/>
      <c r="Q233" s="235"/>
      <c r="R233" s="235"/>
      <c r="S233" s="235"/>
      <c r="T233" s="23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37" t="s">
        <v>119</v>
      </c>
      <c r="AU233" s="237" t="s">
        <v>79</v>
      </c>
      <c r="AV233" s="14" t="s">
        <v>79</v>
      </c>
      <c r="AW233" s="14" t="s">
        <v>33</v>
      </c>
      <c r="AX233" s="14" t="s">
        <v>72</v>
      </c>
      <c r="AY233" s="237" t="s">
        <v>107</v>
      </c>
    </row>
    <row r="234" s="14" customFormat="1">
      <c r="A234" s="14"/>
      <c r="B234" s="227"/>
      <c r="C234" s="228"/>
      <c r="D234" s="218" t="s">
        <v>119</v>
      </c>
      <c r="E234" s="229" t="s">
        <v>19</v>
      </c>
      <c r="F234" s="230" t="s">
        <v>211</v>
      </c>
      <c r="G234" s="228"/>
      <c r="H234" s="231">
        <v>2</v>
      </c>
      <c r="I234" s="232"/>
      <c r="J234" s="228"/>
      <c r="K234" s="228"/>
      <c r="L234" s="233"/>
      <c r="M234" s="234"/>
      <c r="N234" s="235"/>
      <c r="O234" s="235"/>
      <c r="P234" s="235"/>
      <c r="Q234" s="235"/>
      <c r="R234" s="235"/>
      <c r="S234" s="235"/>
      <c r="T234" s="236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37" t="s">
        <v>119</v>
      </c>
      <c r="AU234" s="237" t="s">
        <v>79</v>
      </c>
      <c r="AV234" s="14" t="s">
        <v>79</v>
      </c>
      <c r="AW234" s="14" t="s">
        <v>33</v>
      </c>
      <c r="AX234" s="14" t="s">
        <v>72</v>
      </c>
      <c r="AY234" s="237" t="s">
        <v>107</v>
      </c>
    </row>
    <row r="235" s="14" customFormat="1">
      <c r="A235" s="14"/>
      <c r="B235" s="227"/>
      <c r="C235" s="228"/>
      <c r="D235" s="218" t="s">
        <v>119</v>
      </c>
      <c r="E235" s="229" t="s">
        <v>19</v>
      </c>
      <c r="F235" s="230" t="s">
        <v>212</v>
      </c>
      <c r="G235" s="228"/>
      <c r="H235" s="231">
        <v>1</v>
      </c>
      <c r="I235" s="232"/>
      <c r="J235" s="228"/>
      <c r="K235" s="228"/>
      <c r="L235" s="233"/>
      <c r="M235" s="234"/>
      <c r="N235" s="235"/>
      <c r="O235" s="235"/>
      <c r="P235" s="235"/>
      <c r="Q235" s="235"/>
      <c r="R235" s="235"/>
      <c r="S235" s="235"/>
      <c r="T235" s="23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37" t="s">
        <v>119</v>
      </c>
      <c r="AU235" s="237" t="s">
        <v>79</v>
      </c>
      <c r="AV235" s="14" t="s">
        <v>79</v>
      </c>
      <c r="AW235" s="14" t="s">
        <v>33</v>
      </c>
      <c r="AX235" s="14" t="s">
        <v>72</v>
      </c>
      <c r="AY235" s="237" t="s">
        <v>107</v>
      </c>
    </row>
    <row r="236" s="15" customFormat="1">
      <c r="A236" s="15"/>
      <c r="B236" s="238"/>
      <c r="C236" s="239"/>
      <c r="D236" s="218" t="s">
        <v>119</v>
      </c>
      <c r="E236" s="240" t="s">
        <v>19</v>
      </c>
      <c r="F236" s="241" t="s">
        <v>126</v>
      </c>
      <c r="G236" s="239"/>
      <c r="H236" s="242">
        <v>29</v>
      </c>
      <c r="I236" s="243"/>
      <c r="J236" s="239"/>
      <c r="K236" s="239"/>
      <c r="L236" s="244"/>
      <c r="M236" s="245"/>
      <c r="N236" s="246"/>
      <c r="O236" s="246"/>
      <c r="P236" s="246"/>
      <c r="Q236" s="246"/>
      <c r="R236" s="246"/>
      <c r="S236" s="246"/>
      <c r="T236" s="247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48" t="s">
        <v>119</v>
      </c>
      <c r="AU236" s="248" t="s">
        <v>79</v>
      </c>
      <c r="AV236" s="15" t="s">
        <v>127</v>
      </c>
      <c r="AW236" s="15" t="s">
        <v>33</v>
      </c>
      <c r="AX236" s="15" t="s">
        <v>72</v>
      </c>
      <c r="AY236" s="248" t="s">
        <v>107</v>
      </c>
    </row>
    <row r="237" s="16" customFormat="1">
      <c r="A237" s="16"/>
      <c r="B237" s="249"/>
      <c r="C237" s="250"/>
      <c r="D237" s="218" t="s">
        <v>119</v>
      </c>
      <c r="E237" s="251" t="s">
        <v>19</v>
      </c>
      <c r="F237" s="252" t="s">
        <v>149</v>
      </c>
      <c r="G237" s="250"/>
      <c r="H237" s="253">
        <v>29</v>
      </c>
      <c r="I237" s="254"/>
      <c r="J237" s="250"/>
      <c r="K237" s="250"/>
      <c r="L237" s="255"/>
      <c r="M237" s="256"/>
      <c r="N237" s="257"/>
      <c r="O237" s="257"/>
      <c r="P237" s="257"/>
      <c r="Q237" s="257"/>
      <c r="R237" s="257"/>
      <c r="S237" s="257"/>
      <c r="T237" s="258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T237" s="259" t="s">
        <v>119</v>
      </c>
      <c r="AU237" s="259" t="s">
        <v>79</v>
      </c>
      <c r="AV237" s="16" t="s">
        <v>115</v>
      </c>
      <c r="AW237" s="16" t="s">
        <v>33</v>
      </c>
      <c r="AX237" s="16" t="s">
        <v>77</v>
      </c>
      <c r="AY237" s="259" t="s">
        <v>107</v>
      </c>
    </row>
    <row r="238" s="2" customFormat="1" ht="24.15" customHeight="1">
      <c r="A238" s="39"/>
      <c r="B238" s="40"/>
      <c r="C238" s="261" t="s">
        <v>213</v>
      </c>
      <c r="D238" s="261" t="s">
        <v>214</v>
      </c>
      <c r="E238" s="262" t="s">
        <v>215</v>
      </c>
      <c r="F238" s="263" t="s">
        <v>216</v>
      </c>
      <c r="G238" s="264" t="s">
        <v>193</v>
      </c>
      <c r="H238" s="265">
        <v>29</v>
      </c>
      <c r="I238" s="266"/>
      <c r="J238" s="267">
        <f>ROUND(I238*H238,2)</f>
        <v>0</v>
      </c>
      <c r="K238" s="263" t="s">
        <v>114</v>
      </c>
      <c r="L238" s="268"/>
      <c r="M238" s="269" t="s">
        <v>19</v>
      </c>
      <c r="N238" s="270" t="s">
        <v>43</v>
      </c>
      <c r="O238" s="85"/>
      <c r="P238" s="207">
        <f>O238*H238</f>
        <v>0</v>
      </c>
      <c r="Q238" s="207">
        <v>0.0061999999999999998</v>
      </c>
      <c r="R238" s="207">
        <f>Q238*H238</f>
        <v>0.17979999999999999</v>
      </c>
      <c r="S238" s="207">
        <v>0</v>
      </c>
      <c r="T238" s="208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09" t="s">
        <v>217</v>
      </c>
      <c r="AT238" s="209" t="s">
        <v>214</v>
      </c>
      <c r="AU238" s="209" t="s">
        <v>79</v>
      </c>
      <c r="AY238" s="18" t="s">
        <v>107</v>
      </c>
      <c r="BE238" s="210">
        <f>IF(N238="základní",J238,0)</f>
        <v>0</v>
      </c>
      <c r="BF238" s="210">
        <f>IF(N238="snížená",J238,0)</f>
        <v>0</v>
      </c>
      <c r="BG238" s="210">
        <f>IF(N238="zákl. přenesená",J238,0)</f>
        <v>0</v>
      </c>
      <c r="BH238" s="210">
        <f>IF(N238="sníž. přenesená",J238,0)</f>
        <v>0</v>
      </c>
      <c r="BI238" s="210">
        <f>IF(N238="nulová",J238,0)</f>
        <v>0</v>
      </c>
      <c r="BJ238" s="18" t="s">
        <v>77</v>
      </c>
      <c r="BK238" s="210">
        <f>ROUND(I238*H238,2)</f>
        <v>0</v>
      </c>
      <c r="BL238" s="18" t="s">
        <v>157</v>
      </c>
      <c r="BM238" s="209" t="s">
        <v>218</v>
      </c>
    </row>
    <row r="239" s="2" customFormat="1" ht="37.8" customHeight="1">
      <c r="A239" s="39"/>
      <c r="B239" s="40"/>
      <c r="C239" s="198" t="s">
        <v>219</v>
      </c>
      <c r="D239" s="198" t="s">
        <v>110</v>
      </c>
      <c r="E239" s="199" t="s">
        <v>220</v>
      </c>
      <c r="F239" s="200" t="s">
        <v>221</v>
      </c>
      <c r="G239" s="201" t="s">
        <v>113</v>
      </c>
      <c r="H239" s="202">
        <v>434.63</v>
      </c>
      <c r="I239" s="203"/>
      <c r="J239" s="204">
        <f>ROUND(I239*H239,2)</f>
        <v>0</v>
      </c>
      <c r="K239" s="200" t="s">
        <v>114</v>
      </c>
      <c r="L239" s="45"/>
      <c r="M239" s="205" t="s">
        <v>19</v>
      </c>
      <c r="N239" s="206" t="s">
        <v>43</v>
      </c>
      <c r="O239" s="85"/>
      <c r="P239" s="207">
        <f>O239*H239</f>
        <v>0</v>
      </c>
      <c r="Q239" s="207">
        <v>0.00012999999999999999</v>
      </c>
      <c r="R239" s="207">
        <f>Q239*H239</f>
        <v>0.056501899999999994</v>
      </c>
      <c r="S239" s="207">
        <v>0</v>
      </c>
      <c r="T239" s="208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09" t="s">
        <v>115</v>
      </c>
      <c r="AT239" s="209" t="s">
        <v>110</v>
      </c>
      <c r="AU239" s="209" t="s">
        <v>79</v>
      </c>
      <c r="AY239" s="18" t="s">
        <v>107</v>
      </c>
      <c r="BE239" s="210">
        <f>IF(N239="základní",J239,0)</f>
        <v>0</v>
      </c>
      <c r="BF239" s="210">
        <f>IF(N239="snížená",J239,0)</f>
        <v>0</v>
      </c>
      <c r="BG239" s="210">
        <f>IF(N239="zákl. přenesená",J239,0)</f>
        <v>0</v>
      </c>
      <c r="BH239" s="210">
        <f>IF(N239="sníž. přenesená",J239,0)</f>
        <v>0</v>
      </c>
      <c r="BI239" s="210">
        <f>IF(N239="nulová",J239,0)</f>
        <v>0</v>
      </c>
      <c r="BJ239" s="18" t="s">
        <v>77</v>
      </c>
      <c r="BK239" s="210">
        <f>ROUND(I239*H239,2)</f>
        <v>0</v>
      </c>
      <c r="BL239" s="18" t="s">
        <v>115</v>
      </c>
      <c r="BM239" s="209" t="s">
        <v>222</v>
      </c>
    </row>
    <row r="240" s="2" customFormat="1">
      <c r="A240" s="39"/>
      <c r="B240" s="40"/>
      <c r="C240" s="41"/>
      <c r="D240" s="211" t="s">
        <v>117</v>
      </c>
      <c r="E240" s="41"/>
      <c r="F240" s="212" t="s">
        <v>223</v>
      </c>
      <c r="G240" s="41"/>
      <c r="H240" s="41"/>
      <c r="I240" s="213"/>
      <c r="J240" s="41"/>
      <c r="K240" s="41"/>
      <c r="L240" s="45"/>
      <c r="M240" s="214"/>
      <c r="N240" s="215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117</v>
      </c>
      <c r="AU240" s="18" t="s">
        <v>79</v>
      </c>
    </row>
    <row r="241" s="2" customFormat="1" ht="66.75" customHeight="1">
      <c r="A241" s="39"/>
      <c r="B241" s="40"/>
      <c r="C241" s="198" t="s">
        <v>224</v>
      </c>
      <c r="D241" s="198" t="s">
        <v>110</v>
      </c>
      <c r="E241" s="199" t="s">
        <v>225</v>
      </c>
      <c r="F241" s="200" t="s">
        <v>226</v>
      </c>
      <c r="G241" s="201" t="s">
        <v>227</v>
      </c>
      <c r="H241" s="202">
        <v>9.1760000000000002</v>
      </c>
      <c r="I241" s="203"/>
      <c r="J241" s="204">
        <f>ROUND(I241*H241,2)</f>
        <v>0</v>
      </c>
      <c r="K241" s="200" t="s">
        <v>114</v>
      </c>
      <c r="L241" s="45"/>
      <c r="M241" s="205" t="s">
        <v>19</v>
      </c>
      <c r="N241" s="206" t="s">
        <v>43</v>
      </c>
      <c r="O241" s="85"/>
      <c r="P241" s="207">
        <f>O241*H241</f>
        <v>0</v>
      </c>
      <c r="Q241" s="207">
        <v>0</v>
      </c>
      <c r="R241" s="207">
        <f>Q241*H241</f>
        <v>0</v>
      </c>
      <c r="S241" s="207">
        <v>0</v>
      </c>
      <c r="T241" s="208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09" t="s">
        <v>157</v>
      </c>
      <c r="AT241" s="209" t="s">
        <v>110</v>
      </c>
      <c r="AU241" s="209" t="s">
        <v>79</v>
      </c>
      <c r="AY241" s="18" t="s">
        <v>107</v>
      </c>
      <c r="BE241" s="210">
        <f>IF(N241="základní",J241,0)</f>
        <v>0</v>
      </c>
      <c r="BF241" s="210">
        <f>IF(N241="snížená",J241,0)</f>
        <v>0</v>
      </c>
      <c r="BG241" s="210">
        <f>IF(N241="zákl. přenesená",J241,0)</f>
        <v>0</v>
      </c>
      <c r="BH241" s="210">
        <f>IF(N241="sníž. přenesená",J241,0)</f>
        <v>0</v>
      </c>
      <c r="BI241" s="210">
        <f>IF(N241="nulová",J241,0)</f>
        <v>0</v>
      </c>
      <c r="BJ241" s="18" t="s">
        <v>77</v>
      </c>
      <c r="BK241" s="210">
        <f>ROUND(I241*H241,2)</f>
        <v>0</v>
      </c>
      <c r="BL241" s="18" t="s">
        <v>157</v>
      </c>
      <c r="BM241" s="209" t="s">
        <v>228</v>
      </c>
    </row>
    <row r="242" s="2" customFormat="1">
      <c r="A242" s="39"/>
      <c r="B242" s="40"/>
      <c r="C242" s="41"/>
      <c r="D242" s="211" t="s">
        <v>117</v>
      </c>
      <c r="E242" s="41"/>
      <c r="F242" s="212" t="s">
        <v>229</v>
      </c>
      <c r="G242" s="41"/>
      <c r="H242" s="41"/>
      <c r="I242" s="213"/>
      <c r="J242" s="41"/>
      <c r="K242" s="41"/>
      <c r="L242" s="45"/>
      <c r="M242" s="214"/>
      <c r="N242" s="215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117</v>
      </c>
      <c r="AU242" s="18" t="s">
        <v>79</v>
      </c>
    </row>
    <row r="243" s="2" customFormat="1" ht="62.7" customHeight="1">
      <c r="A243" s="39"/>
      <c r="B243" s="40"/>
      <c r="C243" s="198" t="s">
        <v>230</v>
      </c>
      <c r="D243" s="198" t="s">
        <v>110</v>
      </c>
      <c r="E243" s="199" t="s">
        <v>231</v>
      </c>
      <c r="F243" s="200" t="s">
        <v>232</v>
      </c>
      <c r="G243" s="201" t="s">
        <v>227</v>
      </c>
      <c r="H243" s="202">
        <v>9.1760000000000002</v>
      </c>
      <c r="I243" s="203"/>
      <c r="J243" s="204">
        <f>ROUND(I243*H243,2)</f>
        <v>0</v>
      </c>
      <c r="K243" s="200" t="s">
        <v>114</v>
      </c>
      <c r="L243" s="45"/>
      <c r="M243" s="205" t="s">
        <v>19</v>
      </c>
      <c r="N243" s="206" t="s">
        <v>43</v>
      </c>
      <c r="O243" s="85"/>
      <c r="P243" s="207">
        <f>O243*H243</f>
        <v>0</v>
      </c>
      <c r="Q243" s="207">
        <v>0</v>
      </c>
      <c r="R243" s="207">
        <f>Q243*H243</f>
        <v>0</v>
      </c>
      <c r="S243" s="207">
        <v>0</v>
      </c>
      <c r="T243" s="208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09" t="s">
        <v>157</v>
      </c>
      <c r="AT243" s="209" t="s">
        <v>110</v>
      </c>
      <c r="AU243" s="209" t="s">
        <v>79</v>
      </c>
      <c r="AY243" s="18" t="s">
        <v>107</v>
      </c>
      <c r="BE243" s="210">
        <f>IF(N243="základní",J243,0)</f>
        <v>0</v>
      </c>
      <c r="BF243" s="210">
        <f>IF(N243="snížená",J243,0)</f>
        <v>0</v>
      </c>
      <c r="BG243" s="210">
        <f>IF(N243="zákl. přenesená",J243,0)</f>
        <v>0</v>
      </c>
      <c r="BH243" s="210">
        <f>IF(N243="sníž. přenesená",J243,0)</f>
        <v>0</v>
      </c>
      <c r="BI243" s="210">
        <f>IF(N243="nulová",J243,0)</f>
        <v>0</v>
      </c>
      <c r="BJ243" s="18" t="s">
        <v>77</v>
      </c>
      <c r="BK243" s="210">
        <f>ROUND(I243*H243,2)</f>
        <v>0</v>
      </c>
      <c r="BL243" s="18" t="s">
        <v>157</v>
      </c>
      <c r="BM243" s="209" t="s">
        <v>233</v>
      </c>
    </row>
    <row r="244" s="2" customFormat="1">
      <c r="A244" s="39"/>
      <c r="B244" s="40"/>
      <c r="C244" s="41"/>
      <c r="D244" s="211" t="s">
        <v>117</v>
      </c>
      <c r="E244" s="41"/>
      <c r="F244" s="212" t="s">
        <v>234</v>
      </c>
      <c r="G244" s="41"/>
      <c r="H244" s="41"/>
      <c r="I244" s="213"/>
      <c r="J244" s="41"/>
      <c r="K244" s="41"/>
      <c r="L244" s="45"/>
      <c r="M244" s="214"/>
      <c r="N244" s="215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117</v>
      </c>
      <c r="AU244" s="18" t="s">
        <v>79</v>
      </c>
    </row>
    <row r="245" s="12" customFormat="1" ht="22.8" customHeight="1">
      <c r="A245" s="12"/>
      <c r="B245" s="182"/>
      <c r="C245" s="183"/>
      <c r="D245" s="184" t="s">
        <v>71</v>
      </c>
      <c r="E245" s="196" t="s">
        <v>235</v>
      </c>
      <c r="F245" s="196" t="s">
        <v>236</v>
      </c>
      <c r="G245" s="183"/>
      <c r="H245" s="183"/>
      <c r="I245" s="186"/>
      <c r="J245" s="197">
        <f>BK245</f>
        <v>0</v>
      </c>
      <c r="K245" s="183"/>
      <c r="L245" s="188"/>
      <c r="M245" s="189"/>
      <c r="N245" s="190"/>
      <c r="O245" s="190"/>
      <c r="P245" s="191">
        <f>SUM(P246:P296)</f>
        <v>0</v>
      </c>
      <c r="Q245" s="190"/>
      <c r="R245" s="191">
        <f>SUM(R246:R296)</f>
        <v>0</v>
      </c>
      <c r="S245" s="190"/>
      <c r="T245" s="192">
        <f>SUM(T246:T296)</f>
        <v>2.0347400000000002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193" t="s">
        <v>79</v>
      </c>
      <c r="AT245" s="194" t="s">
        <v>71</v>
      </c>
      <c r="AU245" s="194" t="s">
        <v>77</v>
      </c>
      <c r="AY245" s="193" t="s">
        <v>107</v>
      </c>
      <c r="BK245" s="195">
        <f>SUM(BK246:BK296)</f>
        <v>0</v>
      </c>
    </row>
    <row r="246" s="2" customFormat="1" ht="16.5" customHeight="1">
      <c r="A246" s="39"/>
      <c r="B246" s="40"/>
      <c r="C246" s="198" t="s">
        <v>108</v>
      </c>
      <c r="D246" s="198" t="s">
        <v>110</v>
      </c>
      <c r="E246" s="199" t="s">
        <v>237</v>
      </c>
      <c r="F246" s="200" t="s">
        <v>238</v>
      </c>
      <c r="G246" s="201" t="s">
        <v>113</v>
      </c>
      <c r="H246" s="202">
        <v>434.63</v>
      </c>
      <c r="I246" s="203"/>
      <c r="J246" s="204">
        <f>ROUND(I246*H246,2)</f>
        <v>0</v>
      </c>
      <c r="K246" s="200" t="s">
        <v>114</v>
      </c>
      <c r="L246" s="45"/>
      <c r="M246" s="205" t="s">
        <v>19</v>
      </c>
      <c r="N246" s="206" t="s">
        <v>43</v>
      </c>
      <c r="O246" s="85"/>
      <c r="P246" s="207">
        <f>O246*H246</f>
        <v>0</v>
      </c>
      <c r="Q246" s="207">
        <v>0</v>
      </c>
      <c r="R246" s="207">
        <f>Q246*H246</f>
        <v>0</v>
      </c>
      <c r="S246" s="207">
        <v>0.0040000000000000001</v>
      </c>
      <c r="T246" s="208">
        <f>S246*H246</f>
        <v>1.7385200000000001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09" t="s">
        <v>157</v>
      </c>
      <c r="AT246" s="209" t="s">
        <v>110</v>
      </c>
      <c r="AU246" s="209" t="s">
        <v>79</v>
      </c>
      <c r="AY246" s="18" t="s">
        <v>107</v>
      </c>
      <c r="BE246" s="210">
        <f>IF(N246="základní",J246,0)</f>
        <v>0</v>
      </c>
      <c r="BF246" s="210">
        <f>IF(N246="snížená",J246,0)</f>
        <v>0</v>
      </c>
      <c r="BG246" s="210">
        <f>IF(N246="zákl. přenesená",J246,0)</f>
        <v>0</v>
      </c>
      <c r="BH246" s="210">
        <f>IF(N246="sníž. přenesená",J246,0)</f>
        <v>0</v>
      </c>
      <c r="BI246" s="210">
        <f>IF(N246="nulová",J246,0)</f>
        <v>0</v>
      </c>
      <c r="BJ246" s="18" t="s">
        <v>77</v>
      </c>
      <c r="BK246" s="210">
        <f>ROUND(I246*H246,2)</f>
        <v>0</v>
      </c>
      <c r="BL246" s="18" t="s">
        <v>157</v>
      </c>
      <c r="BM246" s="209" t="s">
        <v>239</v>
      </c>
    </row>
    <row r="247" s="2" customFormat="1">
      <c r="A247" s="39"/>
      <c r="B247" s="40"/>
      <c r="C247" s="41"/>
      <c r="D247" s="211" t="s">
        <v>117</v>
      </c>
      <c r="E247" s="41"/>
      <c r="F247" s="212" t="s">
        <v>240</v>
      </c>
      <c r="G247" s="41"/>
      <c r="H247" s="41"/>
      <c r="I247" s="213"/>
      <c r="J247" s="41"/>
      <c r="K247" s="41"/>
      <c r="L247" s="45"/>
      <c r="M247" s="214"/>
      <c r="N247" s="215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117</v>
      </c>
      <c r="AU247" s="18" t="s">
        <v>79</v>
      </c>
    </row>
    <row r="248" s="13" customFormat="1">
      <c r="A248" s="13"/>
      <c r="B248" s="216"/>
      <c r="C248" s="217"/>
      <c r="D248" s="218" t="s">
        <v>119</v>
      </c>
      <c r="E248" s="219" t="s">
        <v>19</v>
      </c>
      <c r="F248" s="220" t="s">
        <v>120</v>
      </c>
      <c r="G248" s="217"/>
      <c r="H248" s="219" t="s">
        <v>19</v>
      </c>
      <c r="I248" s="221"/>
      <c r="J248" s="217"/>
      <c r="K248" s="217"/>
      <c r="L248" s="222"/>
      <c r="M248" s="223"/>
      <c r="N248" s="224"/>
      <c r="O248" s="224"/>
      <c r="P248" s="224"/>
      <c r="Q248" s="224"/>
      <c r="R248" s="224"/>
      <c r="S248" s="224"/>
      <c r="T248" s="22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26" t="s">
        <v>119</v>
      </c>
      <c r="AU248" s="226" t="s">
        <v>79</v>
      </c>
      <c r="AV248" s="13" t="s">
        <v>77</v>
      </c>
      <c r="AW248" s="13" t="s">
        <v>33</v>
      </c>
      <c r="AX248" s="13" t="s">
        <v>72</v>
      </c>
      <c r="AY248" s="226" t="s">
        <v>107</v>
      </c>
    </row>
    <row r="249" s="13" customFormat="1">
      <c r="A249" s="13"/>
      <c r="B249" s="216"/>
      <c r="C249" s="217"/>
      <c r="D249" s="218" t="s">
        <v>119</v>
      </c>
      <c r="E249" s="219" t="s">
        <v>19</v>
      </c>
      <c r="F249" s="220" t="s">
        <v>121</v>
      </c>
      <c r="G249" s="217"/>
      <c r="H249" s="219" t="s">
        <v>19</v>
      </c>
      <c r="I249" s="221"/>
      <c r="J249" s="217"/>
      <c r="K249" s="217"/>
      <c r="L249" s="222"/>
      <c r="M249" s="223"/>
      <c r="N249" s="224"/>
      <c r="O249" s="224"/>
      <c r="P249" s="224"/>
      <c r="Q249" s="224"/>
      <c r="R249" s="224"/>
      <c r="S249" s="224"/>
      <c r="T249" s="22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26" t="s">
        <v>119</v>
      </c>
      <c r="AU249" s="226" t="s">
        <v>79</v>
      </c>
      <c r="AV249" s="13" t="s">
        <v>77</v>
      </c>
      <c r="AW249" s="13" t="s">
        <v>33</v>
      </c>
      <c r="AX249" s="13" t="s">
        <v>72</v>
      </c>
      <c r="AY249" s="226" t="s">
        <v>107</v>
      </c>
    </row>
    <row r="250" s="13" customFormat="1">
      <c r="A250" s="13"/>
      <c r="B250" s="216"/>
      <c r="C250" s="217"/>
      <c r="D250" s="218" t="s">
        <v>119</v>
      </c>
      <c r="E250" s="219" t="s">
        <v>19</v>
      </c>
      <c r="F250" s="220" t="s">
        <v>122</v>
      </c>
      <c r="G250" s="217"/>
      <c r="H250" s="219" t="s">
        <v>19</v>
      </c>
      <c r="I250" s="221"/>
      <c r="J250" s="217"/>
      <c r="K250" s="217"/>
      <c r="L250" s="222"/>
      <c r="M250" s="223"/>
      <c r="N250" s="224"/>
      <c r="O250" s="224"/>
      <c r="P250" s="224"/>
      <c r="Q250" s="224"/>
      <c r="R250" s="224"/>
      <c r="S250" s="224"/>
      <c r="T250" s="22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26" t="s">
        <v>119</v>
      </c>
      <c r="AU250" s="226" t="s">
        <v>79</v>
      </c>
      <c r="AV250" s="13" t="s">
        <v>77</v>
      </c>
      <c r="AW250" s="13" t="s">
        <v>33</v>
      </c>
      <c r="AX250" s="13" t="s">
        <v>72</v>
      </c>
      <c r="AY250" s="226" t="s">
        <v>107</v>
      </c>
    </row>
    <row r="251" s="13" customFormat="1">
      <c r="A251" s="13"/>
      <c r="B251" s="216"/>
      <c r="C251" s="217"/>
      <c r="D251" s="218" t="s">
        <v>119</v>
      </c>
      <c r="E251" s="219" t="s">
        <v>19</v>
      </c>
      <c r="F251" s="220" t="s">
        <v>123</v>
      </c>
      <c r="G251" s="217"/>
      <c r="H251" s="219" t="s">
        <v>19</v>
      </c>
      <c r="I251" s="221"/>
      <c r="J251" s="217"/>
      <c r="K251" s="217"/>
      <c r="L251" s="222"/>
      <c r="M251" s="223"/>
      <c r="N251" s="224"/>
      <c r="O251" s="224"/>
      <c r="P251" s="224"/>
      <c r="Q251" s="224"/>
      <c r="R251" s="224"/>
      <c r="S251" s="224"/>
      <c r="T251" s="22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26" t="s">
        <v>119</v>
      </c>
      <c r="AU251" s="226" t="s">
        <v>79</v>
      </c>
      <c r="AV251" s="13" t="s">
        <v>77</v>
      </c>
      <c r="AW251" s="13" t="s">
        <v>33</v>
      </c>
      <c r="AX251" s="13" t="s">
        <v>72</v>
      </c>
      <c r="AY251" s="226" t="s">
        <v>107</v>
      </c>
    </row>
    <row r="252" s="14" customFormat="1">
      <c r="A252" s="14"/>
      <c r="B252" s="227"/>
      <c r="C252" s="228"/>
      <c r="D252" s="218" t="s">
        <v>119</v>
      </c>
      <c r="E252" s="229" t="s">
        <v>19</v>
      </c>
      <c r="F252" s="230" t="s">
        <v>124</v>
      </c>
      <c r="G252" s="228"/>
      <c r="H252" s="231">
        <v>22.59</v>
      </c>
      <c r="I252" s="232"/>
      <c r="J252" s="228"/>
      <c r="K252" s="228"/>
      <c r="L252" s="233"/>
      <c r="M252" s="234"/>
      <c r="N252" s="235"/>
      <c r="O252" s="235"/>
      <c r="P252" s="235"/>
      <c r="Q252" s="235"/>
      <c r="R252" s="235"/>
      <c r="S252" s="235"/>
      <c r="T252" s="236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37" t="s">
        <v>119</v>
      </c>
      <c r="AU252" s="237" t="s">
        <v>79</v>
      </c>
      <c r="AV252" s="14" t="s">
        <v>79</v>
      </c>
      <c r="AW252" s="14" t="s">
        <v>33</v>
      </c>
      <c r="AX252" s="14" t="s">
        <v>72</v>
      </c>
      <c r="AY252" s="237" t="s">
        <v>107</v>
      </c>
    </row>
    <row r="253" s="14" customFormat="1">
      <c r="A253" s="14"/>
      <c r="B253" s="227"/>
      <c r="C253" s="228"/>
      <c r="D253" s="218" t="s">
        <v>119</v>
      </c>
      <c r="E253" s="229" t="s">
        <v>19</v>
      </c>
      <c r="F253" s="230" t="s">
        <v>125</v>
      </c>
      <c r="G253" s="228"/>
      <c r="H253" s="231">
        <v>24.100000000000001</v>
      </c>
      <c r="I253" s="232"/>
      <c r="J253" s="228"/>
      <c r="K253" s="228"/>
      <c r="L253" s="233"/>
      <c r="M253" s="234"/>
      <c r="N253" s="235"/>
      <c r="O253" s="235"/>
      <c r="P253" s="235"/>
      <c r="Q253" s="235"/>
      <c r="R253" s="235"/>
      <c r="S253" s="235"/>
      <c r="T253" s="23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37" t="s">
        <v>119</v>
      </c>
      <c r="AU253" s="237" t="s">
        <v>79</v>
      </c>
      <c r="AV253" s="14" t="s">
        <v>79</v>
      </c>
      <c r="AW253" s="14" t="s">
        <v>33</v>
      </c>
      <c r="AX253" s="14" t="s">
        <v>72</v>
      </c>
      <c r="AY253" s="237" t="s">
        <v>107</v>
      </c>
    </row>
    <row r="254" s="15" customFormat="1">
      <c r="A254" s="15"/>
      <c r="B254" s="238"/>
      <c r="C254" s="239"/>
      <c r="D254" s="218" t="s">
        <v>119</v>
      </c>
      <c r="E254" s="240" t="s">
        <v>19</v>
      </c>
      <c r="F254" s="241" t="s">
        <v>126</v>
      </c>
      <c r="G254" s="239"/>
      <c r="H254" s="242">
        <v>46.689999999999998</v>
      </c>
      <c r="I254" s="243"/>
      <c r="J254" s="239"/>
      <c r="K254" s="239"/>
      <c r="L254" s="244"/>
      <c r="M254" s="245"/>
      <c r="N254" s="246"/>
      <c r="O254" s="246"/>
      <c r="P254" s="246"/>
      <c r="Q254" s="246"/>
      <c r="R254" s="246"/>
      <c r="S254" s="246"/>
      <c r="T254" s="247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48" t="s">
        <v>119</v>
      </c>
      <c r="AU254" s="248" t="s">
        <v>79</v>
      </c>
      <c r="AV254" s="15" t="s">
        <v>127</v>
      </c>
      <c r="AW254" s="15" t="s">
        <v>33</v>
      </c>
      <c r="AX254" s="15" t="s">
        <v>72</v>
      </c>
      <c r="AY254" s="248" t="s">
        <v>107</v>
      </c>
    </row>
    <row r="255" s="13" customFormat="1">
      <c r="A255" s="13"/>
      <c r="B255" s="216"/>
      <c r="C255" s="217"/>
      <c r="D255" s="218" t="s">
        <v>119</v>
      </c>
      <c r="E255" s="219" t="s">
        <v>19</v>
      </c>
      <c r="F255" s="220" t="s">
        <v>128</v>
      </c>
      <c r="G255" s="217"/>
      <c r="H255" s="219" t="s">
        <v>19</v>
      </c>
      <c r="I255" s="221"/>
      <c r="J255" s="217"/>
      <c r="K255" s="217"/>
      <c r="L255" s="222"/>
      <c r="M255" s="223"/>
      <c r="N255" s="224"/>
      <c r="O255" s="224"/>
      <c r="P255" s="224"/>
      <c r="Q255" s="224"/>
      <c r="R255" s="224"/>
      <c r="S255" s="224"/>
      <c r="T255" s="22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26" t="s">
        <v>119</v>
      </c>
      <c r="AU255" s="226" t="s">
        <v>79</v>
      </c>
      <c r="AV255" s="13" t="s">
        <v>77</v>
      </c>
      <c r="AW255" s="13" t="s">
        <v>33</v>
      </c>
      <c r="AX255" s="13" t="s">
        <v>72</v>
      </c>
      <c r="AY255" s="226" t="s">
        <v>107</v>
      </c>
    </row>
    <row r="256" s="14" customFormat="1">
      <c r="A256" s="14"/>
      <c r="B256" s="227"/>
      <c r="C256" s="228"/>
      <c r="D256" s="218" t="s">
        <v>119</v>
      </c>
      <c r="E256" s="229" t="s">
        <v>19</v>
      </c>
      <c r="F256" s="230" t="s">
        <v>129</v>
      </c>
      <c r="G256" s="228"/>
      <c r="H256" s="231">
        <v>81.379999999999995</v>
      </c>
      <c r="I256" s="232"/>
      <c r="J256" s="228"/>
      <c r="K256" s="228"/>
      <c r="L256" s="233"/>
      <c r="M256" s="234"/>
      <c r="N256" s="235"/>
      <c r="O256" s="235"/>
      <c r="P256" s="235"/>
      <c r="Q256" s="235"/>
      <c r="R256" s="235"/>
      <c r="S256" s="235"/>
      <c r="T256" s="23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37" t="s">
        <v>119</v>
      </c>
      <c r="AU256" s="237" t="s">
        <v>79</v>
      </c>
      <c r="AV256" s="14" t="s">
        <v>79</v>
      </c>
      <c r="AW256" s="14" t="s">
        <v>33</v>
      </c>
      <c r="AX256" s="14" t="s">
        <v>72</v>
      </c>
      <c r="AY256" s="237" t="s">
        <v>107</v>
      </c>
    </row>
    <row r="257" s="14" customFormat="1">
      <c r="A257" s="14"/>
      <c r="B257" s="227"/>
      <c r="C257" s="228"/>
      <c r="D257" s="218" t="s">
        <v>119</v>
      </c>
      <c r="E257" s="229" t="s">
        <v>19</v>
      </c>
      <c r="F257" s="230" t="s">
        <v>130</v>
      </c>
      <c r="G257" s="228"/>
      <c r="H257" s="231">
        <v>22.16</v>
      </c>
      <c r="I257" s="232"/>
      <c r="J257" s="228"/>
      <c r="K257" s="228"/>
      <c r="L257" s="233"/>
      <c r="M257" s="234"/>
      <c r="N257" s="235"/>
      <c r="O257" s="235"/>
      <c r="P257" s="235"/>
      <c r="Q257" s="235"/>
      <c r="R257" s="235"/>
      <c r="S257" s="235"/>
      <c r="T257" s="236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37" t="s">
        <v>119</v>
      </c>
      <c r="AU257" s="237" t="s">
        <v>79</v>
      </c>
      <c r="AV257" s="14" t="s">
        <v>79</v>
      </c>
      <c r="AW257" s="14" t="s">
        <v>33</v>
      </c>
      <c r="AX257" s="14" t="s">
        <v>72</v>
      </c>
      <c r="AY257" s="237" t="s">
        <v>107</v>
      </c>
    </row>
    <row r="258" s="14" customFormat="1">
      <c r="A258" s="14"/>
      <c r="B258" s="227"/>
      <c r="C258" s="228"/>
      <c r="D258" s="218" t="s">
        <v>119</v>
      </c>
      <c r="E258" s="229" t="s">
        <v>19</v>
      </c>
      <c r="F258" s="230" t="s">
        <v>131</v>
      </c>
      <c r="G258" s="228"/>
      <c r="H258" s="231">
        <v>8.1400000000000006</v>
      </c>
      <c r="I258" s="232"/>
      <c r="J258" s="228"/>
      <c r="K258" s="228"/>
      <c r="L258" s="233"/>
      <c r="M258" s="234"/>
      <c r="N258" s="235"/>
      <c r="O258" s="235"/>
      <c r="P258" s="235"/>
      <c r="Q258" s="235"/>
      <c r="R258" s="235"/>
      <c r="S258" s="235"/>
      <c r="T258" s="236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37" t="s">
        <v>119</v>
      </c>
      <c r="AU258" s="237" t="s">
        <v>79</v>
      </c>
      <c r="AV258" s="14" t="s">
        <v>79</v>
      </c>
      <c r="AW258" s="14" t="s">
        <v>33</v>
      </c>
      <c r="AX258" s="14" t="s">
        <v>72</v>
      </c>
      <c r="AY258" s="237" t="s">
        <v>107</v>
      </c>
    </row>
    <row r="259" s="15" customFormat="1">
      <c r="A259" s="15"/>
      <c r="B259" s="238"/>
      <c r="C259" s="239"/>
      <c r="D259" s="218" t="s">
        <v>119</v>
      </c>
      <c r="E259" s="240" t="s">
        <v>19</v>
      </c>
      <c r="F259" s="241" t="s">
        <v>126</v>
      </c>
      <c r="G259" s="239"/>
      <c r="H259" s="242">
        <v>111.68000000000001</v>
      </c>
      <c r="I259" s="243"/>
      <c r="J259" s="239"/>
      <c r="K259" s="239"/>
      <c r="L259" s="244"/>
      <c r="M259" s="245"/>
      <c r="N259" s="246"/>
      <c r="O259" s="246"/>
      <c r="P259" s="246"/>
      <c r="Q259" s="246"/>
      <c r="R259" s="246"/>
      <c r="S259" s="246"/>
      <c r="T259" s="247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48" t="s">
        <v>119</v>
      </c>
      <c r="AU259" s="248" t="s">
        <v>79</v>
      </c>
      <c r="AV259" s="15" t="s">
        <v>127</v>
      </c>
      <c r="AW259" s="15" t="s">
        <v>33</v>
      </c>
      <c r="AX259" s="15" t="s">
        <v>72</v>
      </c>
      <c r="AY259" s="248" t="s">
        <v>107</v>
      </c>
    </row>
    <row r="260" s="13" customFormat="1">
      <c r="A260" s="13"/>
      <c r="B260" s="216"/>
      <c r="C260" s="217"/>
      <c r="D260" s="218" t="s">
        <v>119</v>
      </c>
      <c r="E260" s="219" t="s">
        <v>19</v>
      </c>
      <c r="F260" s="220" t="s">
        <v>132</v>
      </c>
      <c r="G260" s="217"/>
      <c r="H260" s="219" t="s">
        <v>19</v>
      </c>
      <c r="I260" s="221"/>
      <c r="J260" s="217"/>
      <c r="K260" s="217"/>
      <c r="L260" s="222"/>
      <c r="M260" s="223"/>
      <c r="N260" s="224"/>
      <c r="O260" s="224"/>
      <c r="P260" s="224"/>
      <c r="Q260" s="224"/>
      <c r="R260" s="224"/>
      <c r="S260" s="224"/>
      <c r="T260" s="22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26" t="s">
        <v>119</v>
      </c>
      <c r="AU260" s="226" t="s">
        <v>79</v>
      </c>
      <c r="AV260" s="13" t="s">
        <v>77</v>
      </c>
      <c r="AW260" s="13" t="s">
        <v>33</v>
      </c>
      <c r="AX260" s="13" t="s">
        <v>72</v>
      </c>
      <c r="AY260" s="226" t="s">
        <v>107</v>
      </c>
    </row>
    <row r="261" s="13" customFormat="1">
      <c r="A261" s="13"/>
      <c r="B261" s="216"/>
      <c r="C261" s="217"/>
      <c r="D261" s="218" t="s">
        <v>119</v>
      </c>
      <c r="E261" s="219" t="s">
        <v>19</v>
      </c>
      <c r="F261" s="220" t="s">
        <v>133</v>
      </c>
      <c r="G261" s="217"/>
      <c r="H261" s="219" t="s">
        <v>19</v>
      </c>
      <c r="I261" s="221"/>
      <c r="J261" s="217"/>
      <c r="K261" s="217"/>
      <c r="L261" s="222"/>
      <c r="M261" s="223"/>
      <c r="N261" s="224"/>
      <c r="O261" s="224"/>
      <c r="P261" s="224"/>
      <c r="Q261" s="224"/>
      <c r="R261" s="224"/>
      <c r="S261" s="224"/>
      <c r="T261" s="22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26" t="s">
        <v>119</v>
      </c>
      <c r="AU261" s="226" t="s">
        <v>79</v>
      </c>
      <c r="AV261" s="13" t="s">
        <v>77</v>
      </c>
      <c r="AW261" s="13" t="s">
        <v>33</v>
      </c>
      <c r="AX261" s="13" t="s">
        <v>72</v>
      </c>
      <c r="AY261" s="226" t="s">
        <v>107</v>
      </c>
    </row>
    <row r="262" s="14" customFormat="1">
      <c r="A262" s="14"/>
      <c r="B262" s="227"/>
      <c r="C262" s="228"/>
      <c r="D262" s="218" t="s">
        <v>119</v>
      </c>
      <c r="E262" s="229" t="s">
        <v>19</v>
      </c>
      <c r="F262" s="230" t="s">
        <v>134</v>
      </c>
      <c r="G262" s="228"/>
      <c r="H262" s="231">
        <v>22.59</v>
      </c>
      <c r="I262" s="232"/>
      <c r="J262" s="228"/>
      <c r="K262" s="228"/>
      <c r="L262" s="233"/>
      <c r="M262" s="234"/>
      <c r="N262" s="235"/>
      <c r="O262" s="235"/>
      <c r="P262" s="235"/>
      <c r="Q262" s="235"/>
      <c r="R262" s="235"/>
      <c r="S262" s="235"/>
      <c r="T262" s="236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37" t="s">
        <v>119</v>
      </c>
      <c r="AU262" s="237" t="s">
        <v>79</v>
      </c>
      <c r="AV262" s="14" t="s">
        <v>79</v>
      </c>
      <c r="AW262" s="14" t="s">
        <v>33</v>
      </c>
      <c r="AX262" s="14" t="s">
        <v>72</v>
      </c>
      <c r="AY262" s="237" t="s">
        <v>107</v>
      </c>
    </row>
    <row r="263" s="14" customFormat="1">
      <c r="A263" s="14"/>
      <c r="B263" s="227"/>
      <c r="C263" s="228"/>
      <c r="D263" s="218" t="s">
        <v>119</v>
      </c>
      <c r="E263" s="229" t="s">
        <v>19</v>
      </c>
      <c r="F263" s="230" t="s">
        <v>135</v>
      </c>
      <c r="G263" s="228"/>
      <c r="H263" s="231">
        <v>15.949999999999999</v>
      </c>
      <c r="I263" s="232"/>
      <c r="J263" s="228"/>
      <c r="K263" s="228"/>
      <c r="L263" s="233"/>
      <c r="M263" s="234"/>
      <c r="N263" s="235"/>
      <c r="O263" s="235"/>
      <c r="P263" s="235"/>
      <c r="Q263" s="235"/>
      <c r="R263" s="235"/>
      <c r="S263" s="235"/>
      <c r="T263" s="23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37" t="s">
        <v>119</v>
      </c>
      <c r="AU263" s="237" t="s">
        <v>79</v>
      </c>
      <c r="AV263" s="14" t="s">
        <v>79</v>
      </c>
      <c r="AW263" s="14" t="s">
        <v>33</v>
      </c>
      <c r="AX263" s="14" t="s">
        <v>72</v>
      </c>
      <c r="AY263" s="237" t="s">
        <v>107</v>
      </c>
    </row>
    <row r="264" s="14" customFormat="1">
      <c r="A264" s="14"/>
      <c r="B264" s="227"/>
      <c r="C264" s="228"/>
      <c r="D264" s="218" t="s">
        <v>119</v>
      </c>
      <c r="E264" s="229" t="s">
        <v>19</v>
      </c>
      <c r="F264" s="230" t="s">
        <v>136</v>
      </c>
      <c r="G264" s="228"/>
      <c r="H264" s="231">
        <v>8.0399999999999991</v>
      </c>
      <c r="I264" s="232"/>
      <c r="J264" s="228"/>
      <c r="K264" s="228"/>
      <c r="L264" s="233"/>
      <c r="M264" s="234"/>
      <c r="N264" s="235"/>
      <c r="O264" s="235"/>
      <c r="P264" s="235"/>
      <c r="Q264" s="235"/>
      <c r="R264" s="235"/>
      <c r="S264" s="235"/>
      <c r="T264" s="23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37" t="s">
        <v>119</v>
      </c>
      <c r="AU264" s="237" t="s">
        <v>79</v>
      </c>
      <c r="AV264" s="14" t="s">
        <v>79</v>
      </c>
      <c r="AW264" s="14" t="s">
        <v>33</v>
      </c>
      <c r="AX264" s="14" t="s">
        <v>72</v>
      </c>
      <c r="AY264" s="237" t="s">
        <v>107</v>
      </c>
    </row>
    <row r="265" s="15" customFormat="1">
      <c r="A265" s="15"/>
      <c r="B265" s="238"/>
      <c r="C265" s="239"/>
      <c r="D265" s="218" t="s">
        <v>119</v>
      </c>
      <c r="E265" s="240" t="s">
        <v>19</v>
      </c>
      <c r="F265" s="241" t="s">
        <v>126</v>
      </c>
      <c r="G265" s="239"/>
      <c r="H265" s="242">
        <v>46.579999999999998</v>
      </c>
      <c r="I265" s="243"/>
      <c r="J265" s="239"/>
      <c r="K265" s="239"/>
      <c r="L265" s="244"/>
      <c r="M265" s="245"/>
      <c r="N265" s="246"/>
      <c r="O265" s="246"/>
      <c r="P265" s="246"/>
      <c r="Q265" s="246"/>
      <c r="R265" s="246"/>
      <c r="S265" s="246"/>
      <c r="T265" s="247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48" t="s">
        <v>119</v>
      </c>
      <c r="AU265" s="248" t="s">
        <v>79</v>
      </c>
      <c r="AV265" s="15" t="s">
        <v>127</v>
      </c>
      <c r="AW265" s="15" t="s">
        <v>33</v>
      </c>
      <c r="AX265" s="15" t="s">
        <v>72</v>
      </c>
      <c r="AY265" s="248" t="s">
        <v>107</v>
      </c>
    </row>
    <row r="266" s="13" customFormat="1">
      <c r="A266" s="13"/>
      <c r="B266" s="216"/>
      <c r="C266" s="217"/>
      <c r="D266" s="218" t="s">
        <v>119</v>
      </c>
      <c r="E266" s="219" t="s">
        <v>19</v>
      </c>
      <c r="F266" s="220" t="s">
        <v>137</v>
      </c>
      <c r="G266" s="217"/>
      <c r="H266" s="219" t="s">
        <v>19</v>
      </c>
      <c r="I266" s="221"/>
      <c r="J266" s="217"/>
      <c r="K266" s="217"/>
      <c r="L266" s="222"/>
      <c r="M266" s="223"/>
      <c r="N266" s="224"/>
      <c r="O266" s="224"/>
      <c r="P266" s="224"/>
      <c r="Q266" s="224"/>
      <c r="R266" s="224"/>
      <c r="S266" s="224"/>
      <c r="T266" s="22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26" t="s">
        <v>119</v>
      </c>
      <c r="AU266" s="226" t="s">
        <v>79</v>
      </c>
      <c r="AV266" s="13" t="s">
        <v>77</v>
      </c>
      <c r="AW266" s="13" t="s">
        <v>33</v>
      </c>
      <c r="AX266" s="13" t="s">
        <v>72</v>
      </c>
      <c r="AY266" s="226" t="s">
        <v>107</v>
      </c>
    </row>
    <row r="267" s="14" customFormat="1">
      <c r="A267" s="14"/>
      <c r="B267" s="227"/>
      <c r="C267" s="228"/>
      <c r="D267" s="218" t="s">
        <v>119</v>
      </c>
      <c r="E267" s="229" t="s">
        <v>19</v>
      </c>
      <c r="F267" s="230" t="s">
        <v>138</v>
      </c>
      <c r="G267" s="228"/>
      <c r="H267" s="231">
        <v>81.379999999999995</v>
      </c>
      <c r="I267" s="232"/>
      <c r="J267" s="228"/>
      <c r="K267" s="228"/>
      <c r="L267" s="233"/>
      <c r="M267" s="234"/>
      <c r="N267" s="235"/>
      <c r="O267" s="235"/>
      <c r="P267" s="235"/>
      <c r="Q267" s="235"/>
      <c r="R267" s="235"/>
      <c r="S267" s="235"/>
      <c r="T267" s="23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37" t="s">
        <v>119</v>
      </c>
      <c r="AU267" s="237" t="s">
        <v>79</v>
      </c>
      <c r="AV267" s="14" t="s">
        <v>79</v>
      </c>
      <c r="AW267" s="14" t="s">
        <v>33</v>
      </c>
      <c r="AX267" s="14" t="s">
        <v>72</v>
      </c>
      <c r="AY267" s="237" t="s">
        <v>107</v>
      </c>
    </row>
    <row r="268" s="14" customFormat="1">
      <c r="A268" s="14"/>
      <c r="B268" s="227"/>
      <c r="C268" s="228"/>
      <c r="D268" s="218" t="s">
        <v>119</v>
      </c>
      <c r="E268" s="229" t="s">
        <v>19</v>
      </c>
      <c r="F268" s="230" t="s">
        <v>139</v>
      </c>
      <c r="G268" s="228"/>
      <c r="H268" s="231">
        <v>22.16</v>
      </c>
      <c r="I268" s="232"/>
      <c r="J268" s="228"/>
      <c r="K268" s="228"/>
      <c r="L268" s="233"/>
      <c r="M268" s="234"/>
      <c r="N268" s="235"/>
      <c r="O268" s="235"/>
      <c r="P268" s="235"/>
      <c r="Q268" s="235"/>
      <c r="R268" s="235"/>
      <c r="S268" s="235"/>
      <c r="T268" s="23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37" t="s">
        <v>119</v>
      </c>
      <c r="AU268" s="237" t="s">
        <v>79</v>
      </c>
      <c r="AV268" s="14" t="s">
        <v>79</v>
      </c>
      <c r="AW268" s="14" t="s">
        <v>33</v>
      </c>
      <c r="AX268" s="14" t="s">
        <v>72</v>
      </c>
      <c r="AY268" s="237" t="s">
        <v>107</v>
      </c>
    </row>
    <row r="269" s="14" customFormat="1">
      <c r="A269" s="14"/>
      <c r="B269" s="227"/>
      <c r="C269" s="228"/>
      <c r="D269" s="218" t="s">
        <v>119</v>
      </c>
      <c r="E269" s="229" t="s">
        <v>19</v>
      </c>
      <c r="F269" s="230" t="s">
        <v>140</v>
      </c>
      <c r="G269" s="228"/>
      <c r="H269" s="231">
        <v>8.1400000000000006</v>
      </c>
      <c r="I269" s="232"/>
      <c r="J269" s="228"/>
      <c r="K269" s="228"/>
      <c r="L269" s="233"/>
      <c r="M269" s="234"/>
      <c r="N269" s="235"/>
      <c r="O269" s="235"/>
      <c r="P269" s="235"/>
      <c r="Q269" s="235"/>
      <c r="R269" s="235"/>
      <c r="S269" s="235"/>
      <c r="T269" s="23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37" t="s">
        <v>119</v>
      </c>
      <c r="AU269" s="237" t="s">
        <v>79</v>
      </c>
      <c r="AV269" s="14" t="s">
        <v>79</v>
      </c>
      <c r="AW269" s="14" t="s">
        <v>33</v>
      </c>
      <c r="AX269" s="14" t="s">
        <v>72</v>
      </c>
      <c r="AY269" s="237" t="s">
        <v>107</v>
      </c>
    </row>
    <row r="270" s="15" customFormat="1">
      <c r="A270" s="15"/>
      <c r="B270" s="238"/>
      <c r="C270" s="239"/>
      <c r="D270" s="218" t="s">
        <v>119</v>
      </c>
      <c r="E270" s="240" t="s">
        <v>19</v>
      </c>
      <c r="F270" s="241" t="s">
        <v>126</v>
      </c>
      <c r="G270" s="239"/>
      <c r="H270" s="242">
        <v>111.68000000000001</v>
      </c>
      <c r="I270" s="243"/>
      <c r="J270" s="239"/>
      <c r="K270" s="239"/>
      <c r="L270" s="244"/>
      <c r="M270" s="245"/>
      <c r="N270" s="246"/>
      <c r="O270" s="246"/>
      <c r="P270" s="246"/>
      <c r="Q270" s="246"/>
      <c r="R270" s="246"/>
      <c r="S270" s="246"/>
      <c r="T270" s="247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48" t="s">
        <v>119</v>
      </c>
      <c r="AU270" s="248" t="s">
        <v>79</v>
      </c>
      <c r="AV270" s="15" t="s">
        <v>127</v>
      </c>
      <c r="AW270" s="15" t="s">
        <v>33</v>
      </c>
      <c r="AX270" s="15" t="s">
        <v>72</v>
      </c>
      <c r="AY270" s="248" t="s">
        <v>107</v>
      </c>
    </row>
    <row r="271" s="13" customFormat="1">
      <c r="A271" s="13"/>
      <c r="B271" s="216"/>
      <c r="C271" s="217"/>
      <c r="D271" s="218" t="s">
        <v>119</v>
      </c>
      <c r="E271" s="219" t="s">
        <v>19</v>
      </c>
      <c r="F271" s="220" t="s">
        <v>141</v>
      </c>
      <c r="G271" s="217"/>
      <c r="H271" s="219" t="s">
        <v>19</v>
      </c>
      <c r="I271" s="221"/>
      <c r="J271" s="217"/>
      <c r="K271" s="217"/>
      <c r="L271" s="222"/>
      <c r="M271" s="223"/>
      <c r="N271" s="224"/>
      <c r="O271" s="224"/>
      <c r="P271" s="224"/>
      <c r="Q271" s="224"/>
      <c r="R271" s="224"/>
      <c r="S271" s="224"/>
      <c r="T271" s="22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26" t="s">
        <v>119</v>
      </c>
      <c r="AU271" s="226" t="s">
        <v>79</v>
      </c>
      <c r="AV271" s="13" t="s">
        <v>77</v>
      </c>
      <c r="AW271" s="13" t="s">
        <v>33</v>
      </c>
      <c r="AX271" s="13" t="s">
        <v>72</v>
      </c>
      <c r="AY271" s="226" t="s">
        <v>107</v>
      </c>
    </row>
    <row r="272" s="13" customFormat="1">
      <c r="A272" s="13"/>
      <c r="B272" s="216"/>
      <c r="C272" s="217"/>
      <c r="D272" s="218" t="s">
        <v>119</v>
      </c>
      <c r="E272" s="219" t="s">
        <v>19</v>
      </c>
      <c r="F272" s="220" t="s">
        <v>142</v>
      </c>
      <c r="G272" s="217"/>
      <c r="H272" s="219" t="s">
        <v>19</v>
      </c>
      <c r="I272" s="221"/>
      <c r="J272" s="217"/>
      <c r="K272" s="217"/>
      <c r="L272" s="222"/>
      <c r="M272" s="223"/>
      <c r="N272" s="224"/>
      <c r="O272" s="224"/>
      <c r="P272" s="224"/>
      <c r="Q272" s="224"/>
      <c r="R272" s="224"/>
      <c r="S272" s="224"/>
      <c r="T272" s="22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26" t="s">
        <v>119</v>
      </c>
      <c r="AU272" s="226" t="s">
        <v>79</v>
      </c>
      <c r="AV272" s="13" t="s">
        <v>77</v>
      </c>
      <c r="AW272" s="13" t="s">
        <v>33</v>
      </c>
      <c r="AX272" s="13" t="s">
        <v>72</v>
      </c>
      <c r="AY272" s="226" t="s">
        <v>107</v>
      </c>
    </row>
    <row r="273" s="14" customFormat="1">
      <c r="A273" s="14"/>
      <c r="B273" s="227"/>
      <c r="C273" s="228"/>
      <c r="D273" s="218" t="s">
        <v>119</v>
      </c>
      <c r="E273" s="229" t="s">
        <v>19</v>
      </c>
      <c r="F273" s="230" t="s">
        <v>143</v>
      </c>
      <c r="G273" s="228"/>
      <c r="H273" s="231">
        <v>22.59</v>
      </c>
      <c r="I273" s="232"/>
      <c r="J273" s="228"/>
      <c r="K273" s="228"/>
      <c r="L273" s="233"/>
      <c r="M273" s="234"/>
      <c r="N273" s="235"/>
      <c r="O273" s="235"/>
      <c r="P273" s="235"/>
      <c r="Q273" s="235"/>
      <c r="R273" s="235"/>
      <c r="S273" s="235"/>
      <c r="T273" s="236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37" t="s">
        <v>119</v>
      </c>
      <c r="AU273" s="237" t="s">
        <v>79</v>
      </c>
      <c r="AV273" s="14" t="s">
        <v>79</v>
      </c>
      <c r="AW273" s="14" t="s">
        <v>33</v>
      </c>
      <c r="AX273" s="14" t="s">
        <v>72</v>
      </c>
      <c r="AY273" s="237" t="s">
        <v>107</v>
      </c>
    </row>
    <row r="274" s="14" customFormat="1">
      <c r="A274" s="14"/>
      <c r="B274" s="227"/>
      <c r="C274" s="228"/>
      <c r="D274" s="218" t="s">
        <v>119</v>
      </c>
      <c r="E274" s="229" t="s">
        <v>19</v>
      </c>
      <c r="F274" s="230" t="s">
        <v>144</v>
      </c>
      <c r="G274" s="228"/>
      <c r="H274" s="231">
        <v>24.100000000000001</v>
      </c>
      <c r="I274" s="232"/>
      <c r="J274" s="228"/>
      <c r="K274" s="228"/>
      <c r="L274" s="233"/>
      <c r="M274" s="234"/>
      <c r="N274" s="235"/>
      <c r="O274" s="235"/>
      <c r="P274" s="235"/>
      <c r="Q274" s="235"/>
      <c r="R274" s="235"/>
      <c r="S274" s="235"/>
      <c r="T274" s="236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37" t="s">
        <v>119</v>
      </c>
      <c r="AU274" s="237" t="s">
        <v>79</v>
      </c>
      <c r="AV274" s="14" t="s">
        <v>79</v>
      </c>
      <c r="AW274" s="14" t="s">
        <v>33</v>
      </c>
      <c r="AX274" s="14" t="s">
        <v>72</v>
      </c>
      <c r="AY274" s="237" t="s">
        <v>107</v>
      </c>
    </row>
    <row r="275" s="15" customFormat="1">
      <c r="A275" s="15"/>
      <c r="B275" s="238"/>
      <c r="C275" s="239"/>
      <c r="D275" s="218" t="s">
        <v>119</v>
      </c>
      <c r="E275" s="240" t="s">
        <v>19</v>
      </c>
      <c r="F275" s="241" t="s">
        <v>126</v>
      </c>
      <c r="G275" s="239"/>
      <c r="H275" s="242">
        <v>46.689999999999998</v>
      </c>
      <c r="I275" s="243"/>
      <c r="J275" s="239"/>
      <c r="K275" s="239"/>
      <c r="L275" s="244"/>
      <c r="M275" s="245"/>
      <c r="N275" s="246"/>
      <c r="O275" s="246"/>
      <c r="P275" s="246"/>
      <c r="Q275" s="246"/>
      <c r="R275" s="246"/>
      <c r="S275" s="246"/>
      <c r="T275" s="247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48" t="s">
        <v>119</v>
      </c>
      <c r="AU275" s="248" t="s">
        <v>79</v>
      </c>
      <c r="AV275" s="15" t="s">
        <v>127</v>
      </c>
      <c r="AW275" s="15" t="s">
        <v>33</v>
      </c>
      <c r="AX275" s="15" t="s">
        <v>72</v>
      </c>
      <c r="AY275" s="248" t="s">
        <v>107</v>
      </c>
    </row>
    <row r="276" s="13" customFormat="1">
      <c r="A276" s="13"/>
      <c r="B276" s="216"/>
      <c r="C276" s="217"/>
      <c r="D276" s="218" t="s">
        <v>119</v>
      </c>
      <c r="E276" s="219" t="s">
        <v>19</v>
      </c>
      <c r="F276" s="220" t="s">
        <v>145</v>
      </c>
      <c r="G276" s="217"/>
      <c r="H276" s="219" t="s">
        <v>19</v>
      </c>
      <c r="I276" s="221"/>
      <c r="J276" s="217"/>
      <c r="K276" s="217"/>
      <c r="L276" s="222"/>
      <c r="M276" s="223"/>
      <c r="N276" s="224"/>
      <c r="O276" s="224"/>
      <c r="P276" s="224"/>
      <c r="Q276" s="224"/>
      <c r="R276" s="224"/>
      <c r="S276" s="224"/>
      <c r="T276" s="22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26" t="s">
        <v>119</v>
      </c>
      <c r="AU276" s="226" t="s">
        <v>79</v>
      </c>
      <c r="AV276" s="13" t="s">
        <v>77</v>
      </c>
      <c r="AW276" s="13" t="s">
        <v>33</v>
      </c>
      <c r="AX276" s="13" t="s">
        <v>72</v>
      </c>
      <c r="AY276" s="226" t="s">
        <v>107</v>
      </c>
    </row>
    <row r="277" s="14" customFormat="1">
      <c r="A277" s="14"/>
      <c r="B277" s="227"/>
      <c r="C277" s="228"/>
      <c r="D277" s="218" t="s">
        <v>119</v>
      </c>
      <c r="E277" s="229" t="s">
        <v>19</v>
      </c>
      <c r="F277" s="230" t="s">
        <v>146</v>
      </c>
      <c r="G277" s="228"/>
      <c r="H277" s="231">
        <v>22.16</v>
      </c>
      <c r="I277" s="232"/>
      <c r="J277" s="228"/>
      <c r="K277" s="228"/>
      <c r="L277" s="233"/>
      <c r="M277" s="234"/>
      <c r="N277" s="235"/>
      <c r="O277" s="235"/>
      <c r="P277" s="235"/>
      <c r="Q277" s="235"/>
      <c r="R277" s="235"/>
      <c r="S277" s="235"/>
      <c r="T277" s="236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37" t="s">
        <v>119</v>
      </c>
      <c r="AU277" s="237" t="s">
        <v>79</v>
      </c>
      <c r="AV277" s="14" t="s">
        <v>79</v>
      </c>
      <c r="AW277" s="14" t="s">
        <v>33</v>
      </c>
      <c r="AX277" s="14" t="s">
        <v>72</v>
      </c>
      <c r="AY277" s="237" t="s">
        <v>107</v>
      </c>
    </row>
    <row r="278" s="14" customFormat="1">
      <c r="A278" s="14"/>
      <c r="B278" s="227"/>
      <c r="C278" s="228"/>
      <c r="D278" s="218" t="s">
        <v>119</v>
      </c>
      <c r="E278" s="229" t="s">
        <v>19</v>
      </c>
      <c r="F278" s="230" t="s">
        <v>147</v>
      </c>
      <c r="G278" s="228"/>
      <c r="H278" s="231">
        <v>40.789999999999999</v>
      </c>
      <c r="I278" s="232"/>
      <c r="J278" s="228"/>
      <c r="K278" s="228"/>
      <c r="L278" s="233"/>
      <c r="M278" s="234"/>
      <c r="N278" s="235"/>
      <c r="O278" s="235"/>
      <c r="P278" s="235"/>
      <c r="Q278" s="235"/>
      <c r="R278" s="235"/>
      <c r="S278" s="235"/>
      <c r="T278" s="23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37" t="s">
        <v>119</v>
      </c>
      <c r="AU278" s="237" t="s">
        <v>79</v>
      </c>
      <c r="AV278" s="14" t="s">
        <v>79</v>
      </c>
      <c r="AW278" s="14" t="s">
        <v>33</v>
      </c>
      <c r="AX278" s="14" t="s">
        <v>72</v>
      </c>
      <c r="AY278" s="237" t="s">
        <v>107</v>
      </c>
    </row>
    <row r="279" s="14" customFormat="1">
      <c r="A279" s="14"/>
      <c r="B279" s="227"/>
      <c r="C279" s="228"/>
      <c r="D279" s="218" t="s">
        <v>119</v>
      </c>
      <c r="E279" s="229" t="s">
        <v>19</v>
      </c>
      <c r="F279" s="230" t="s">
        <v>148</v>
      </c>
      <c r="G279" s="228"/>
      <c r="H279" s="231">
        <v>8.3599999999999994</v>
      </c>
      <c r="I279" s="232"/>
      <c r="J279" s="228"/>
      <c r="K279" s="228"/>
      <c r="L279" s="233"/>
      <c r="M279" s="234"/>
      <c r="N279" s="235"/>
      <c r="O279" s="235"/>
      <c r="P279" s="235"/>
      <c r="Q279" s="235"/>
      <c r="R279" s="235"/>
      <c r="S279" s="235"/>
      <c r="T279" s="236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37" t="s">
        <v>119</v>
      </c>
      <c r="AU279" s="237" t="s">
        <v>79</v>
      </c>
      <c r="AV279" s="14" t="s">
        <v>79</v>
      </c>
      <c r="AW279" s="14" t="s">
        <v>33</v>
      </c>
      <c r="AX279" s="14" t="s">
        <v>72</v>
      </c>
      <c r="AY279" s="237" t="s">
        <v>107</v>
      </c>
    </row>
    <row r="280" s="15" customFormat="1">
      <c r="A280" s="15"/>
      <c r="B280" s="238"/>
      <c r="C280" s="239"/>
      <c r="D280" s="218" t="s">
        <v>119</v>
      </c>
      <c r="E280" s="240" t="s">
        <v>19</v>
      </c>
      <c r="F280" s="241" t="s">
        <v>126</v>
      </c>
      <c r="G280" s="239"/>
      <c r="H280" s="242">
        <v>71.310000000000002</v>
      </c>
      <c r="I280" s="243"/>
      <c r="J280" s="239"/>
      <c r="K280" s="239"/>
      <c r="L280" s="244"/>
      <c r="M280" s="245"/>
      <c r="N280" s="246"/>
      <c r="O280" s="246"/>
      <c r="P280" s="246"/>
      <c r="Q280" s="246"/>
      <c r="R280" s="246"/>
      <c r="S280" s="246"/>
      <c r="T280" s="247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48" t="s">
        <v>119</v>
      </c>
      <c r="AU280" s="248" t="s">
        <v>79</v>
      </c>
      <c r="AV280" s="15" t="s">
        <v>127</v>
      </c>
      <c r="AW280" s="15" t="s">
        <v>33</v>
      </c>
      <c r="AX280" s="15" t="s">
        <v>72</v>
      </c>
      <c r="AY280" s="248" t="s">
        <v>107</v>
      </c>
    </row>
    <row r="281" s="16" customFormat="1">
      <c r="A281" s="16"/>
      <c r="B281" s="249"/>
      <c r="C281" s="250"/>
      <c r="D281" s="218" t="s">
        <v>119</v>
      </c>
      <c r="E281" s="251" t="s">
        <v>19</v>
      </c>
      <c r="F281" s="252" t="s">
        <v>149</v>
      </c>
      <c r="G281" s="250"/>
      <c r="H281" s="253">
        <v>434.63</v>
      </c>
      <c r="I281" s="254"/>
      <c r="J281" s="250"/>
      <c r="K281" s="250"/>
      <c r="L281" s="255"/>
      <c r="M281" s="256"/>
      <c r="N281" s="257"/>
      <c r="O281" s="257"/>
      <c r="P281" s="257"/>
      <c r="Q281" s="257"/>
      <c r="R281" s="257"/>
      <c r="S281" s="257"/>
      <c r="T281" s="258"/>
      <c r="U281" s="16"/>
      <c r="V281" s="16"/>
      <c r="W281" s="16"/>
      <c r="X281" s="16"/>
      <c r="Y281" s="16"/>
      <c r="Z281" s="16"/>
      <c r="AA281" s="16"/>
      <c r="AB281" s="16"/>
      <c r="AC281" s="16"/>
      <c r="AD281" s="16"/>
      <c r="AE281" s="16"/>
      <c r="AT281" s="259" t="s">
        <v>119</v>
      </c>
      <c r="AU281" s="259" t="s">
        <v>79</v>
      </c>
      <c r="AV281" s="16" t="s">
        <v>115</v>
      </c>
      <c r="AW281" s="16" t="s">
        <v>33</v>
      </c>
      <c r="AX281" s="16" t="s">
        <v>77</v>
      </c>
      <c r="AY281" s="259" t="s">
        <v>107</v>
      </c>
    </row>
    <row r="282" s="2" customFormat="1" ht="16.5" customHeight="1">
      <c r="A282" s="39"/>
      <c r="B282" s="40"/>
      <c r="C282" s="198" t="s">
        <v>241</v>
      </c>
      <c r="D282" s="198" t="s">
        <v>110</v>
      </c>
      <c r="E282" s="199" t="s">
        <v>242</v>
      </c>
      <c r="F282" s="200" t="s">
        <v>243</v>
      </c>
      <c r="G282" s="201" t="s">
        <v>113</v>
      </c>
      <c r="H282" s="202">
        <v>148.11000000000001</v>
      </c>
      <c r="I282" s="203"/>
      <c r="J282" s="204">
        <f>ROUND(I282*H282,2)</f>
        <v>0</v>
      </c>
      <c r="K282" s="200" t="s">
        <v>114</v>
      </c>
      <c r="L282" s="45"/>
      <c r="M282" s="205" t="s">
        <v>19</v>
      </c>
      <c r="N282" s="206" t="s">
        <v>43</v>
      </c>
      <c r="O282" s="85"/>
      <c r="P282" s="207">
        <f>O282*H282</f>
        <v>0</v>
      </c>
      <c r="Q282" s="207">
        <v>0</v>
      </c>
      <c r="R282" s="207">
        <f>Q282*H282</f>
        <v>0</v>
      </c>
      <c r="S282" s="207">
        <v>0.002</v>
      </c>
      <c r="T282" s="208">
        <f>S282*H282</f>
        <v>0.29622000000000004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09" t="s">
        <v>157</v>
      </c>
      <c r="AT282" s="209" t="s">
        <v>110</v>
      </c>
      <c r="AU282" s="209" t="s">
        <v>79</v>
      </c>
      <c r="AY282" s="18" t="s">
        <v>107</v>
      </c>
      <c r="BE282" s="210">
        <f>IF(N282="základní",J282,0)</f>
        <v>0</v>
      </c>
      <c r="BF282" s="210">
        <f>IF(N282="snížená",J282,0)</f>
        <v>0</v>
      </c>
      <c r="BG282" s="210">
        <f>IF(N282="zákl. přenesená",J282,0)</f>
        <v>0</v>
      </c>
      <c r="BH282" s="210">
        <f>IF(N282="sníž. přenesená",J282,0)</f>
        <v>0</v>
      </c>
      <c r="BI282" s="210">
        <f>IF(N282="nulová",J282,0)</f>
        <v>0</v>
      </c>
      <c r="BJ282" s="18" t="s">
        <v>77</v>
      </c>
      <c r="BK282" s="210">
        <f>ROUND(I282*H282,2)</f>
        <v>0</v>
      </c>
      <c r="BL282" s="18" t="s">
        <v>157</v>
      </c>
      <c r="BM282" s="209" t="s">
        <v>244</v>
      </c>
    </row>
    <row r="283" s="2" customFormat="1">
      <c r="A283" s="39"/>
      <c r="B283" s="40"/>
      <c r="C283" s="41"/>
      <c r="D283" s="211" t="s">
        <v>117</v>
      </c>
      <c r="E283" s="41"/>
      <c r="F283" s="212" t="s">
        <v>245</v>
      </c>
      <c r="G283" s="41"/>
      <c r="H283" s="41"/>
      <c r="I283" s="213"/>
      <c r="J283" s="41"/>
      <c r="K283" s="41"/>
      <c r="L283" s="45"/>
      <c r="M283" s="214"/>
      <c r="N283" s="215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117</v>
      </c>
      <c r="AU283" s="18" t="s">
        <v>79</v>
      </c>
    </row>
    <row r="284" s="2" customFormat="1" ht="37.8" customHeight="1">
      <c r="A284" s="39"/>
      <c r="B284" s="40"/>
      <c r="C284" s="198" t="s">
        <v>246</v>
      </c>
      <c r="D284" s="198" t="s">
        <v>110</v>
      </c>
      <c r="E284" s="199" t="s">
        <v>247</v>
      </c>
      <c r="F284" s="200" t="s">
        <v>248</v>
      </c>
      <c r="G284" s="201" t="s">
        <v>227</v>
      </c>
      <c r="H284" s="202">
        <v>2.456</v>
      </c>
      <c r="I284" s="203"/>
      <c r="J284" s="204">
        <f>ROUND(I284*H284,2)</f>
        <v>0</v>
      </c>
      <c r="K284" s="200" t="s">
        <v>114</v>
      </c>
      <c r="L284" s="45"/>
      <c r="M284" s="205" t="s">
        <v>19</v>
      </c>
      <c r="N284" s="206" t="s">
        <v>43</v>
      </c>
      <c r="O284" s="85"/>
      <c r="P284" s="207">
        <f>O284*H284</f>
        <v>0</v>
      </c>
      <c r="Q284" s="207">
        <v>0</v>
      </c>
      <c r="R284" s="207">
        <f>Q284*H284</f>
        <v>0</v>
      </c>
      <c r="S284" s="207">
        <v>0</v>
      </c>
      <c r="T284" s="208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09" t="s">
        <v>115</v>
      </c>
      <c r="AT284" s="209" t="s">
        <v>110</v>
      </c>
      <c r="AU284" s="209" t="s">
        <v>79</v>
      </c>
      <c r="AY284" s="18" t="s">
        <v>107</v>
      </c>
      <c r="BE284" s="210">
        <f>IF(N284="základní",J284,0)</f>
        <v>0</v>
      </c>
      <c r="BF284" s="210">
        <f>IF(N284="snížená",J284,0)</f>
        <v>0</v>
      </c>
      <c r="BG284" s="210">
        <f>IF(N284="zákl. přenesená",J284,0)</f>
        <v>0</v>
      </c>
      <c r="BH284" s="210">
        <f>IF(N284="sníž. přenesená",J284,0)</f>
        <v>0</v>
      </c>
      <c r="BI284" s="210">
        <f>IF(N284="nulová",J284,0)</f>
        <v>0</v>
      </c>
      <c r="BJ284" s="18" t="s">
        <v>77</v>
      </c>
      <c r="BK284" s="210">
        <f>ROUND(I284*H284,2)</f>
        <v>0</v>
      </c>
      <c r="BL284" s="18" t="s">
        <v>115</v>
      </c>
      <c r="BM284" s="209" t="s">
        <v>249</v>
      </c>
    </row>
    <row r="285" s="2" customFormat="1">
      <c r="A285" s="39"/>
      <c r="B285" s="40"/>
      <c r="C285" s="41"/>
      <c r="D285" s="211" t="s">
        <v>117</v>
      </c>
      <c r="E285" s="41"/>
      <c r="F285" s="212" t="s">
        <v>250</v>
      </c>
      <c r="G285" s="41"/>
      <c r="H285" s="41"/>
      <c r="I285" s="213"/>
      <c r="J285" s="41"/>
      <c r="K285" s="41"/>
      <c r="L285" s="45"/>
      <c r="M285" s="214"/>
      <c r="N285" s="215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117</v>
      </c>
      <c r="AU285" s="18" t="s">
        <v>79</v>
      </c>
    </row>
    <row r="286" s="2" customFormat="1">
      <c r="A286" s="39"/>
      <c r="B286" s="40"/>
      <c r="C286" s="41"/>
      <c r="D286" s="218" t="s">
        <v>188</v>
      </c>
      <c r="E286" s="41"/>
      <c r="F286" s="260" t="s">
        <v>251</v>
      </c>
      <c r="G286" s="41"/>
      <c r="H286" s="41"/>
      <c r="I286" s="213"/>
      <c r="J286" s="41"/>
      <c r="K286" s="41"/>
      <c r="L286" s="45"/>
      <c r="M286" s="214"/>
      <c r="N286" s="215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188</v>
      </c>
      <c r="AU286" s="18" t="s">
        <v>79</v>
      </c>
    </row>
    <row r="287" s="2" customFormat="1" ht="62.7" customHeight="1">
      <c r="A287" s="39"/>
      <c r="B287" s="40"/>
      <c r="C287" s="198" t="s">
        <v>252</v>
      </c>
      <c r="D287" s="198" t="s">
        <v>110</v>
      </c>
      <c r="E287" s="199" t="s">
        <v>253</v>
      </c>
      <c r="F287" s="200" t="s">
        <v>254</v>
      </c>
      <c r="G287" s="201" t="s">
        <v>227</v>
      </c>
      <c r="H287" s="202">
        <v>2.456</v>
      </c>
      <c r="I287" s="203"/>
      <c r="J287" s="204">
        <f>ROUND(I287*H287,2)</f>
        <v>0</v>
      </c>
      <c r="K287" s="200" t="s">
        <v>114</v>
      </c>
      <c r="L287" s="45"/>
      <c r="M287" s="205" t="s">
        <v>19</v>
      </c>
      <c r="N287" s="206" t="s">
        <v>43</v>
      </c>
      <c r="O287" s="85"/>
      <c r="P287" s="207">
        <f>O287*H287</f>
        <v>0</v>
      </c>
      <c r="Q287" s="207">
        <v>0</v>
      </c>
      <c r="R287" s="207">
        <f>Q287*H287</f>
        <v>0</v>
      </c>
      <c r="S287" s="207">
        <v>0</v>
      </c>
      <c r="T287" s="208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09" t="s">
        <v>115</v>
      </c>
      <c r="AT287" s="209" t="s">
        <v>110</v>
      </c>
      <c r="AU287" s="209" t="s">
        <v>79</v>
      </c>
      <c r="AY287" s="18" t="s">
        <v>107</v>
      </c>
      <c r="BE287" s="210">
        <f>IF(N287="základní",J287,0)</f>
        <v>0</v>
      </c>
      <c r="BF287" s="210">
        <f>IF(N287="snížená",J287,0)</f>
        <v>0</v>
      </c>
      <c r="BG287" s="210">
        <f>IF(N287="zákl. přenesená",J287,0)</f>
        <v>0</v>
      </c>
      <c r="BH287" s="210">
        <f>IF(N287="sníž. přenesená",J287,0)</f>
        <v>0</v>
      </c>
      <c r="BI287" s="210">
        <f>IF(N287="nulová",J287,0)</f>
        <v>0</v>
      </c>
      <c r="BJ287" s="18" t="s">
        <v>77</v>
      </c>
      <c r="BK287" s="210">
        <f>ROUND(I287*H287,2)</f>
        <v>0</v>
      </c>
      <c r="BL287" s="18" t="s">
        <v>115</v>
      </c>
      <c r="BM287" s="209" t="s">
        <v>255</v>
      </c>
    </row>
    <row r="288" s="2" customFormat="1">
      <c r="A288" s="39"/>
      <c r="B288" s="40"/>
      <c r="C288" s="41"/>
      <c r="D288" s="211" t="s">
        <v>117</v>
      </c>
      <c r="E288" s="41"/>
      <c r="F288" s="212" t="s">
        <v>256</v>
      </c>
      <c r="G288" s="41"/>
      <c r="H288" s="41"/>
      <c r="I288" s="213"/>
      <c r="J288" s="41"/>
      <c r="K288" s="41"/>
      <c r="L288" s="45"/>
      <c r="M288" s="214"/>
      <c r="N288" s="215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117</v>
      </c>
      <c r="AU288" s="18" t="s">
        <v>79</v>
      </c>
    </row>
    <row r="289" s="2" customFormat="1" ht="33" customHeight="1">
      <c r="A289" s="39"/>
      <c r="B289" s="40"/>
      <c r="C289" s="198" t="s">
        <v>257</v>
      </c>
      <c r="D289" s="198" t="s">
        <v>110</v>
      </c>
      <c r="E289" s="199" t="s">
        <v>258</v>
      </c>
      <c r="F289" s="200" t="s">
        <v>259</v>
      </c>
      <c r="G289" s="201" t="s">
        <v>227</v>
      </c>
      <c r="H289" s="202">
        <v>2.456</v>
      </c>
      <c r="I289" s="203"/>
      <c r="J289" s="204">
        <f>ROUND(I289*H289,2)</f>
        <v>0</v>
      </c>
      <c r="K289" s="200" t="s">
        <v>114</v>
      </c>
      <c r="L289" s="45"/>
      <c r="M289" s="205" t="s">
        <v>19</v>
      </c>
      <c r="N289" s="206" t="s">
        <v>43</v>
      </c>
      <c r="O289" s="85"/>
      <c r="P289" s="207">
        <f>O289*H289</f>
        <v>0</v>
      </c>
      <c r="Q289" s="207">
        <v>0</v>
      </c>
      <c r="R289" s="207">
        <f>Q289*H289</f>
        <v>0</v>
      </c>
      <c r="S289" s="207">
        <v>0</v>
      </c>
      <c r="T289" s="208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09" t="s">
        <v>115</v>
      </c>
      <c r="AT289" s="209" t="s">
        <v>110</v>
      </c>
      <c r="AU289" s="209" t="s">
        <v>79</v>
      </c>
      <c r="AY289" s="18" t="s">
        <v>107</v>
      </c>
      <c r="BE289" s="210">
        <f>IF(N289="základní",J289,0)</f>
        <v>0</v>
      </c>
      <c r="BF289" s="210">
        <f>IF(N289="snížená",J289,0)</f>
        <v>0</v>
      </c>
      <c r="BG289" s="210">
        <f>IF(N289="zákl. přenesená",J289,0)</f>
        <v>0</v>
      </c>
      <c r="BH289" s="210">
        <f>IF(N289="sníž. přenesená",J289,0)</f>
        <v>0</v>
      </c>
      <c r="BI289" s="210">
        <f>IF(N289="nulová",J289,0)</f>
        <v>0</v>
      </c>
      <c r="BJ289" s="18" t="s">
        <v>77</v>
      </c>
      <c r="BK289" s="210">
        <f>ROUND(I289*H289,2)</f>
        <v>0</v>
      </c>
      <c r="BL289" s="18" t="s">
        <v>115</v>
      </c>
      <c r="BM289" s="209" t="s">
        <v>260</v>
      </c>
    </row>
    <row r="290" s="2" customFormat="1">
      <c r="A290" s="39"/>
      <c r="B290" s="40"/>
      <c r="C290" s="41"/>
      <c r="D290" s="211" t="s">
        <v>117</v>
      </c>
      <c r="E290" s="41"/>
      <c r="F290" s="212" t="s">
        <v>261</v>
      </c>
      <c r="G290" s="41"/>
      <c r="H290" s="41"/>
      <c r="I290" s="213"/>
      <c r="J290" s="41"/>
      <c r="K290" s="41"/>
      <c r="L290" s="45"/>
      <c r="M290" s="214"/>
      <c r="N290" s="215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117</v>
      </c>
      <c r="AU290" s="18" t="s">
        <v>79</v>
      </c>
    </row>
    <row r="291" s="2" customFormat="1" ht="44.25" customHeight="1">
      <c r="A291" s="39"/>
      <c r="B291" s="40"/>
      <c r="C291" s="198" t="s">
        <v>262</v>
      </c>
      <c r="D291" s="198" t="s">
        <v>110</v>
      </c>
      <c r="E291" s="199" t="s">
        <v>263</v>
      </c>
      <c r="F291" s="200" t="s">
        <v>264</v>
      </c>
      <c r="G291" s="201" t="s">
        <v>227</v>
      </c>
      <c r="H291" s="202">
        <v>24.559999999999999</v>
      </c>
      <c r="I291" s="203"/>
      <c r="J291" s="204">
        <f>ROUND(I291*H291,2)</f>
        <v>0</v>
      </c>
      <c r="K291" s="200" t="s">
        <v>114</v>
      </c>
      <c r="L291" s="45"/>
      <c r="M291" s="205" t="s">
        <v>19</v>
      </c>
      <c r="N291" s="206" t="s">
        <v>43</v>
      </c>
      <c r="O291" s="85"/>
      <c r="P291" s="207">
        <f>O291*H291</f>
        <v>0</v>
      </c>
      <c r="Q291" s="207">
        <v>0</v>
      </c>
      <c r="R291" s="207">
        <f>Q291*H291</f>
        <v>0</v>
      </c>
      <c r="S291" s="207">
        <v>0</v>
      </c>
      <c r="T291" s="208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09" t="s">
        <v>115</v>
      </c>
      <c r="AT291" s="209" t="s">
        <v>110</v>
      </c>
      <c r="AU291" s="209" t="s">
        <v>79</v>
      </c>
      <c r="AY291" s="18" t="s">
        <v>107</v>
      </c>
      <c r="BE291" s="210">
        <f>IF(N291="základní",J291,0)</f>
        <v>0</v>
      </c>
      <c r="BF291" s="210">
        <f>IF(N291="snížená",J291,0)</f>
        <v>0</v>
      </c>
      <c r="BG291" s="210">
        <f>IF(N291="zákl. přenesená",J291,0)</f>
        <v>0</v>
      </c>
      <c r="BH291" s="210">
        <f>IF(N291="sníž. přenesená",J291,0)</f>
        <v>0</v>
      </c>
      <c r="BI291" s="210">
        <f>IF(N291="nulová",J291,0)</f>
        <v>0</v>
      </c>
      <c r="BJ291" s="18" t="s">
        <v>77</v>
      </c>
      <c r="BK291" s="210">
        <f>ROUND(I291*H291,2)</f>
        <v>0</v>
      </c>
      <c r="BL291" s="18" t="s">
        <v>115</v>
      </c>
      <c r="BM291" s="209" t="s">
        <v>265</v>
      </c>
    </row>
    <row r="292" s="2" customFormat="1">
      <c r="A292" s="39"/>
      <c r="B292" s="40"/>
      <c r="C292" s="41"/>
      <c r="D292" s="211" t="s">
        <v>117</v>
      </c>
      <c r="E292" s="41"/>
      <c r="F292" s="212" t="s">
        <v>266</v>
      </c>
      <c r="G292" s="41"/>
      <c r="H292" s="41"/>
      <c r="I292" s="213"/>
      <c r="J292" s="41"/>
      <c r="K292" s="41"/>
      <c r="L292" s="45"/>
      <c r="M292" s="214"/>
      <c r="N292" s="215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117</v>
      </c>
      <c r="AU292" s="18" t="s">
        <v>79</v>
      </c>
    </row>
    <row r="293" s="2" customFormat="1">
      <c r="A293" s="39"/>
      <c r="B293" s="40"/>
      <c r="C293" s="41"/>
      <c r="D293" s="218" t="s">
        <v>188</v>
      </c>
      <c r="E293" s="41"/>
      <c r="F293" s="260" t="s">
        <v>267</v>
      </c>
      <c r="G293" s="41"/>
      <c r="H293" s="41"/>
      <c r="I293" s="213"/>
      <c r="J293" s="41"/>
      <c r="K293" s="41"/>
      <c r="L293" s="45"/>
      <c r="M293" s="214"/>
      <c r="N293" s="215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188</v>
      </c>
      <c r="AU293" s="18" t="s">
        <v>79</v>
      </c>
    </row>
    <row r="294" s="14" customFormat="1">
      <c r="A294" s="14"/>
      <c r="B294" s="227"/>
      <c r="C294" s="228"/>
      <c r="D294" s="218" t="s">
        <v>119</v>
      </c>
      <c r="E294" s="228"/>
      <c r="F294" s="230" t="s">
        <v>268</v>
      </c>
      <c r="G294" s="228"/>
      <c r="H294" s="231">
        <v>24.559999999999999</v>
      </c>
      <c r="I294" s="232"/>
      <c r="J294" s="228"/>
      <c r="K294" s="228"/>
      <c r="L294" s="233"/>
      <c r="M294" s="234"/>
      <c r="N294" s="235"/>
      <c r="O294" s="235"/>
      <c r="P294" s="235"/>
      <c r="Q294" s="235"/>
      <c r="R294" s="235"/>
      <c r="S294" s="235"/>
      <c r="T294" s="23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37" t="s">
        <v>119</v>
      </c>
      <c r="AU294" s="237" t="s">
        <v>79</v>
      </c>
      <c r="AV294" s="14" t="s">
        <v>79</v>
      </c>
      <c r="AW294" s="14" t="s">
        <v>4</v>
      </c>
      <c r="AX294" s="14" t="s">
        <v>77</v>
      </c>
      <c r="AY294" s="237" t="s">
        <v>107</v>
      </c>
    </row>
    <row r="295" s="2" customFormat="1" ht="44.25" customHeight="1">
      <c r="A295" s="39"/>
      <c r="B295" s="40"/>
      <c r="C295" s="198" t="s">
        <v>8</v>
      </c>
      <c r="D295" s="198" t="s">
        <v>110</v>
      </c>
      <c r="E295" s="199" t="s">
        <v>269</v>
      </c>
      <c r="F295" s="200" t="s">
        <v>270</v>
      </c>
      <c r="G295" s="201" t="s">
        <v>227</v>
      </c>
      <c r="H295" s="202">
        <v>2.456</v>
      </c>
      <c r="I295" s="203"/>
      <c r="J295" s="204">
        <f>ROUND(I295*H295,2)</f>
        <v>0</v>
      </c>
      <c r="K295" s="200" t="s">
        <v>114</v>
      </c>
      <c r="L295" s="45"/>
      <c r="M295" s="205" t="s">
        <v>19</v>
      </c>
      <c r="N295" s="206" t="s">
        <v>43</v>
      </c>
      <c r="O295" s="85"/>
      <c r="P295" s="207">
        <f>O295*H295</f>
        <v>0</v>
      </c>
      <c r="Q295" s="207">
        <v>0</v>
      </c>
      <c r="R295" s="207">
        <f>Q295*H295</f>
        <v>0</v>
      </c>
      <c r="S295" s="207">
        <v>0</v>
      </c>
      <c r="T295" s="208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09" t="s">
        <v>115</v>
      </c>
      <c r="AT295" s="209" t="s">
        <v>110</v>
      </c>
      <c r="AU295" s="209" t="s">
        <v>79</v>
      </c>
      <c r="AY295" s="18" t="s">
        <v>107</v>
      </c>
      <c r="BE295" s="210">
        <f>IF(N295="základní",J295,0)</f>
        <v>0</v>
      </c>
      <c r="BF295" s="210">
        <f>IF(N295="snížená",J295,0)</f>
        <v>0</v>
      </c>
      <c r="BG295" s="210">
        <f>IF(N295="zákl. přenesená",J295,0)</f>
        <v>0</v>
      </c>
      <c r="BH295" s="210">
        <f>IF(N295="sníž. přenesená",J295,0)</f>
        <v>0</v>
      </c>
      <c r="BI295" s="210">
        <f>IF(N295="nulová",J295,0)</f>
        <v>0</v>
      </c>
      <c r="BJ295" s="18" t="s">
        <v>77</v>
      </c>
      <c r="BK295" s="210">
        <f>ROUND(I295*H295,2)</f>
        <v>0</v>
      </c>
      <c r="BL295" s="18" t="s">
        <v>115</v>
      </c>
      <c r="BM295" s="209" t="s">
        <v>271</v>
      </c>
    </row>
    <row r="296" s="2" customFormat="1">
      <c r="A296" s="39"/>
      <c r="B296" s="40"/>
      <c r="C296" s="41"/>
      <c r="D296" s="211" t="s">
        <v>117</v>
      </c>
      <c r="E296" s="41"/>
      <c r="F296" s="212" t="s">
        <v>272</v>
      </c>
      <c r="G296" s="41"/>
      <c r="H296" s="41"/>
      <c r="I296" s="213"/>
      <c r="J296" s="41"/>
      <c r="K296" s="41"/>
      <c r="L296" s="45"/>
      <c r="M296" s="214"/>
      <c r="N296" s="215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117</v>
      </c>
      <c r="AU296" s="18" t="s">
        <v>79</v>
      </c>
    </row>
    <row r="297" s="12" customFormat="1" ht="22.8" customHeight="1">
      <c r="A297" s="12"/>
      <c r="B297" s="182"/>
      <c r="C297" s="183"/>
      <c r="D297" s="184" t="s">
        <v>71</v>
      </c>
      <c r="E297" s="196" t="s">
        <v>273</v>
      </c>
      <c r="F297" s="196" t="s">
        <v>274</v>
      </c>
      <c r="G297" s="183"/>
      <c r="H297" s="183"/>
      <c r="I297" s="186"/>
      <c r="J297" s="197">
        <f>BK297</f>
        <v>0</v>
      </c>
      <c r="K297" s="183"/>
      <c r="L297" s="188"/>
      <c r="M297" s="189"/>
      <c r="N297" s="190"/>
      <c r="O297" s="190"/>
      <c r="P297" s="191">
        <f>SUM(P298:P410)</f>
        <v>0</v>
      </c>
      <c r="Q297" s="190"/>
      <c r="R297" s="191">
        <f>SUM(R298:R410)</f>
        <v>2.23689977</v>
      </c>
      <c r="S297" s="190"/>
      <c r="T297" s="192">
        <f>SUM(T298:T410)</f>
        <v>0.42108633000000001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193" t="s">
        <v>79</v>
      </c>
      <c r="AT297" s="194" t="s">
        <v>71</v>
      </c>
      <c r="AU297" s="194" t="s">
        <v>77</v>
      </c>
      <c r="AY297" s="193" t="s">
        <v>107</v>
      </c>
      <c r="BK297" s="195">
        <f>SUM(BK298:BK410)</f>
        <v>0</v>
      </c>
    </row>
    <row r="298" s="2" customFormat="1" ht="16.5" customHeight="1">
      <c r="A298" s="39"/>
      <c r="B298" s="40"/>
      <c r="C298" s="198" t="s">
        <v>157</v>
      </c>
      <c r="D298" s="198" t="s">
        <v>110</v>
      </c>
      <c r="E298" s="199" t="s">
        <v>275</v>
      </c>
      <c r="F298" s="200" t="s">
        <v>276</v>
      </c>
      <c r="G298" s="201" t="s">
        <v>113</v>
      </c>
      <c r="H298" s="202">
        <v>1358.3430000000001</v>
      </c>
      <c r="I298" s="203"/>
      <c r="J298" s="204">
        <f>ROUND(I298*H298,2)</f>
        <v>0</v>
      </c>
      <c r="K298" s="200" t="s">
        <v>114</v>
      </c>
      <c r="L298" s="45"/>
      <c r="M298" s="205" t="s">
        <v>19</v>
      </c>
      <c r="N298" s="206" t="s">
        <v>43</v>
      </c>
      <c r="O298" s="85"/>
      <c r="P298" s="207">
        <f>O298*H298</f>
        <v>0</v>
      </c>
      <c r="Q298" s="207">
        <v>0.001</v>
      </c>
      <c r="R298" s="207">
        <f>Q298*H298</f>
        <v>1.3583430000000001</v>
      </c>
      <c r="S298" s="207">
        <v>0.00031</v>
      </c>
      <c r="T298" s="208">
        <f>S298*H298</f>
        <v>0.42108633000000001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09" t="s">
        <v>157</v>
      </c>
      <c r="AT298" s="209" t="s">
        <v>110</v>
      </c>
      <c r="AU298" s="209" t="s">
        <v>79</v>
      </c>
      <c r="AY298" s="18" t="s">
        <v>107</v>
      </c>
      <c r="BE298" s="210">
        <f>IF(N298="základní",J298,0)</f>
        <v>0</v>
      </c>
      <c r="BF298" s="210">
        <f>IF(N298="snížená",J298,0)</f>
        <v>0</v>
      </c>
      <c r="BG298" s="210">
        <f>IF(N298="zákl. přenesená",J298,0)</f>
        <v>0</v>
      </c>
      <c r="BH298" s="210">
        <f>IF(N298="sníž. přenesená",J298,0)</f>
        <v>0</v>
      </c>
      <c r="BI298" s="210">
        <f>IF(N298="nulová",J298,0)</f>
        <v>0</v>
      </c>
      <c r="BJ298" s="18" t="s">
        <v>77</v>
      </c>
      <c r="BK298" s="210">
        <f>ROUND(I298*H298,2)</f>
        <v>0</v>
      </c>
      <c r="BL298" s="18" t="s">
        <v>157</v>
      </c>
      <c r="BM298" s="209" t="s">
        <v>277</v>
      </c>
    </row>
    <row r="299" s="2" customFormat="1">
      <c r="A299" s="39"/>
      <c r="B299" s="40"/>
      <c r="C299" s="41"/>
      <c r="D299" s="211" t="s">
        <v>117</v>
      </c>
      <c r="E299" s="41"/>
      <c r="F299" s="212" t="s">
        <v>278</v>
      </c>
      <c r="G299" s="41"/>
      <c r="H299" s="41"/>
      <c r="I299" s="213"/>
      <c r="J299" s="41"/>
      <c r="K299" s="41"/>
      <c r="L299" s="45"/>
      <c r="M299" s="214"/>
      <c r="N299" s="215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117</v>
      </c>
      <c r="AU299" s="18" t="s">
        <v>79</v>
      </c>
    </row>
    <row r="300" s="2" customFormat="1" ht="37.8" customHeight="1">
      <c r="A300" s="39"/>
      <c r="B300" s="40"/>
      <c r="C300" s="198" t="s">
        <v>279</v>
      </c>
      <c r="D300" s="198" t="s">
        <v>110</v>
      </c>
      <c r="E300" s="199" t="s">
        <v>280</v>
      </c>
      <c r="F300" s="200" t="s">
        <v>281</v>
      </c>
      <c r="G300" s="201" t="s">
        <v>156</v>
      </c>
      <c r="H300" s="202">
        <v>431.22000000000003</v>
      </c>
      <c r="I300" s="203"/>
      <c r="J300" s="204">
        <f>ROUND(I300*H300,2)</f>
        <v>0</v>
      </c>
      <c r="K300" s="200" t="s">
        <v>114</v>
      </c>
      <c r="L300" s="45"/>
      <c r="M300" s="205" t="s">
        <v>19</v>
      </c>
      <c r="N300" s="206" t="s">
        <v>43</v>
      </c>
      <c r="O300" s="85"/>
      <c r="P300" s="207">
        <f>O300*H300</f>
        <v>0</v>
      </c>
      <c r="Q300" s="207">
        <v>0</v>
      </c>
      <c r="R300" s="207">
        <f>Q300*H300</f>
        <v>0</v>
      </c>
      <c r="S300" s="207">
        <v>0</v>
      </c>
      <c r="T300" s="208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09" t="s">
        <v>157</v>
      </c>
      <c r="AT300" s="209" t="s">
        <v>110</v>
      </c>
      <c r="AU300" s="209" t="s">
        <v>79</v>
      </c>
      <c r="AY300" s="18" t="s">
        <v>107</v>
      </c>
      <c r="BE300" s="210">
        <f>IF(N300="základní",J300,0)</f>
        <v>0</v>
      </c>
      <c r="BF300" s="210">
        <f>IF(N300="snížená",J300,0)</f>
        <v>0</v>
      </c>
      <c r="BG300" s="210">
        <f>IF(N300="zákl. přenesená",J300,0)</f>
        <v>0</v>
      </c>
      <c r="BH300" s="210">
        <f>IF(N300="sníž. přenesená",J300,0)</f>
        <v>0</v>
      </c>
      <c r="BI300" s="210">
        <f>IF(N300="nulová",J300,0)</f>
        <v>0</v>
      </c>
      <c r="BJ300" s="18" t="s">
        <v>77</v>
      </c>
      <c r="BK300" s="210">
        <f>ROUND(I300*H300,2)</f>
        <v>0</v>
      </c>
      <c r="BL300" s="18" t="s">
        <v>157</v>
      </c>
      <c r="BM300" s="209" t="s">
        <v>282</v>
      </c>
    </row>
    <row r="301" s="2" customFormat="1">
      <c r="A301" s="39"/>
      <c r="B301" s="40"/>
      <c r="C301" s="41"/>
      <c r="D301" s="211" t="s">
        <v>117</v>
      </c>
      <c r="E301" s="41"/>
      <c r="F301" s="212" t="s">
        <v>283</v>
      </c>
      <c r="G301" s="41"/>
      <c r="H301" s="41"/>
      <c r="I301" s="213"/>
      <c r="J301" s="41"/>
      <c r="K301" s="41"/>
      <c r="L301" s="45"/>
      <c r="M301" s="214"/>
      <c r="N301" s="215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117</v>
      </c>
      <c r="AU301" s="18" t="s">
        <v>79</v>
      </c>
    </row>
    <row r="302" s="2" customFormat="1">
      <c r="A302" s="39"/>
      <c r="B302" s="40"/>
      <c r="C302" s="41"/>
      <c r="D302" s="218" t="s">
        <v>188</v>
      </c>
      <c r="E302" s="41"/>
      <c r="F302" s="260" t="s">
        <v>284</v>
      </c>
      <c r="G302" s="41"/>
      <c r="H302" s="41"/>
      <c r="I302" s="213"/>
      <c r="J302" s="41"/>
      <c r="K302" s="41"/>
      <c r="L302" s="45"/>
      <c r="M302" s="214"/>
      <c r="N302" s="215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188</v>
      </c>
      <c r="AU302" s="18" t="s">
        <v>79</v>
      </c>
    </row>
    <row r="303" s="13" customFormat="1">
      <c r="A303" s="13"/>
      <c r="B303" s="216"/>
      <c r="C303" s="217"/>
      <c r="D303" s="218" t="s">
        <v>119</v>
      </c>
      <c r="E303" s="219" t="s">
        <v>19</v>
      </c>
      <c r="F303" s="220" t="s">
        <v>120</v>
      </c>
      <c r="G303" s="217"/>
      <c r="H303" s="219" t="s">
        <v>19</v>
      </c>
      <c r="I303" s="221"/>
      <c r="J303" s="217"/>
      <c r="K303" s="217"/>
      <c r="L303" s="222"/>
      <c r="M303" s="223"/>
      <c r="N303" s="224"/>
      <c r="O303" s="224"/>
      <c r="P303" s="224"/>
      <c r="Q303" s="224"/>
      <c r="R303" s="224"/>
      <c r="S303" s="224"/>
      <c r="T303" s="22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26" t="s">
        <v>119</v>
      </c>
      <c r="AU303" s="226" t="s">
        <v>79</v>
      </c>
      <c r="AV303" s="13" t="s">
        <v>77</v>
      </c>
      <c r="AW303" s="13" t="s">
        <v>33</v>
      </c>
      <c r="AX303" s="13" t="s">
        <v>72</v>
      </c>
      <c r="AY303" s="226" t="s">
        <v>107</v>
      </c>
    </row>
    <row r="304" s="13" customFormat="1">
      <c r="A304" s="13"/>
      <c r="B304" s="216"/>
      <c r="C304" s="217"/>
      <c r="D304" s="218" t="s">
        <v>119</v>
      </c>
      <c r="E304" s="219" t="s">
        <v>19</v>
      </c>
      <c r="F304" s="220" t="s">
        <v>121</v>
      </c>
      <c r="G304" s="217"/>
      <c r="H304" s="219" t="s">
        <v>19</v>
      </c>
      <c r="I304" s="221"/>
      <c r="J304" s="217"/>
      <c r="K304" s="217"/>
      <c r="L304" s="222"/>
      <c r="M304" s="223"/>
      <c r="N304" s="224"/>
      <c r="O304" s="224"/>
      <c r="P304" s="224"/>
      <c r="Q304" s="224"/>
      <c r="R304" s="224"/>
      <c r="S304" s="224"/>
      <c r="T304" s="22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26" t="s">
        <v>119</v>
      </c>
      <c r="AU304" s="226" t="s">
        <v>79</v>
      </c>
      <c r="AV304" s="13" t="s">
        <v>77</v>
      </c>
      <c r="AW304" s="13" t="s">
        <v>33</v>
      </c>
      <c r="AX304" s="13" t="s">
        <v>72</v>
      </c>
      <c r="AY304" s="226" t="s">
        <v>107</v>
      </c>
    </row>
    <row r="305" s="13" customFormat="1">
      <c r="A305" s="13"/>
      <c r="B305" s="216"/>
      <c r="C305" s="217"/>
      <c r="D305" s="218" t="s">
        <v>119</v>
      </c>
      <c r="E305" s="219" t="s">
        <v>19</v>
      </c>
      <c r="F305" s="220" t="s">
        <v>122</v>
      </c>
      <c r="G305" s="217"/>
      <c r="H305" s="219" t="s">
        <v>19</v>
      </c>
      <c r="I305" s="221"/>
      <c r="J305" s="217"/>
      <c r="K305" s="217"/>
      <c r="L305" s="222"/>
      <c r="M305" s="223"/>
      <c r="N305" s="224"/>
      <c r="O305" s="224"/>
      <c r="P305" s="224"/>
      <c r="Q305" s="224"/>
      <c r="R305" s="224"/>
      <c r="S305" s="224"/>
      <c r="T305" s="22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26" t="s">
        <v>119</v>
      </c>
      <c r="AU305" s="226" t="s">
        <v>79</v>
      </c>
      <c r="AV305" s="13" t="s">
        <v>77</v>
      </c>
      <c r="AW305" s="13" t="s">
        <v>33</v>
      </c>
      <c r="AX305" s="13" t="s">
        <v>72</v>
      </c>
      <c r="AY305" s="226" t="s">
        <v>107</v>
      </c>
    </row>
    <row r="306" s="13" customFormat="1">
      <c r="A306" s="13"/>
      <c r="B306" s="216"/>
      <c r="C306" s="217"/>
      <c r="D306" s="218" t="s">
        <v>119</v>
      </c>
      <c r="E306" s="219" t="s">
        <v>19</v>
      </c>
      <c r="F306" s="220" t="s">
        <v>123</v>
      </c>
      <c r="G306" s="217"/>
      <c r="H306" s="219" t="s">
        <v>19</v>
      </c>
      <c r="I306" s="221"/>
      <c r="J306" s="217"/>
      <c r="K306" s="217"/>
      <c r="L306" s="222"/>
      <c r="M306" s="223"/>
      <c r="N306" s="224"/>
      <c r="O306" s="224"/>
      <c r="P306" s="224"/>
      <c r="Q306" s="224"/>
      <c r="R306" s="224"/>
      <c r="S306" s="224"/>
      <c r="T306" s="22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26" t="s">
        <v>119</v>
      </c>
      <c r="AU306" s="226" t="s">
        <v>79</v>
      </c>
      <c r="AV306" s="13" t="s">
        <v>77</v>
      </c>
      <c r="AW306" s="13" t="s">
        <v>33</v>
      </c>
      <c r="AX306" s="13" t="s">
        <v>72</v>
      </c>
      <c r="AY306" s="226" t="s">
        <v>107</v>
      </c>
    </row>
    <row r="307" s="13" customFormat="1">
      <c r="A307" s="13"/>
      <c r="B307" s="216"/>
      <c r="C307" s="217"/>
      <c r="D307" s="218" t="s">
        <v>119</v>
      </c>
      <c r="E307" s="219" t="s">
        <v>19</v>
      </c>
      <c r="F307" s="220" t="s">
        <v>160</v>
      </c>
      <c r="G307" s="217"/>
      <c r="H307" s="219" t="s">
        <v>19</v>
      </c>
      <c r="I307" s="221"/>
      <c r="J307" s="217"/>
      <c r="K307" s="217"/>
      <c r="L307" s="222"/>
      <c r="M307" s="223"/>
      <c r="N307" s="224"/>
      <c r="O307" s="224"/>
      <c r="P307" s="224"/>
      <c r="Q307" s="224"/>
      <c r="R307" s="224"/>
      <c r="S307" s="224"/>
      <c r="T307" s="22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26" t="s">
        <v>119</v>
      </c>
      <c r="AU307" s="226" t="s">
        <v>79</v>
      </c>
      <c r="AV307" s="13" t="s">
        <v>77</v>
      </c>
      <c r="AW307" s="13" t="s">
        <v>33</v>
      </c>
      <c r="AX307" s="13" t="s">
        <v>72</v>
      </c>
      <c r="AY307" s="226" t="s">
        <v>107</v>
      </c>
    </row>
    <row r="308" s="14" customFormat="1">
      <c r="A308" s="14"/>
      <c r="B308" s="227"/>
      <c r="C308" s="228"/>
      <c r="D308" s="218" t="s">
        <v>119</v>
      </c>
      <c r="E308" s="229" t="s">
        <v>19</v>
      </c>
      <c r="F308" s="230" t="s">
        <v>161</v>
      </c>
      <c r="G308" s="228"/>
      <c r="H308" s="231">
        <v>20.52</v>
      </c>
      <c r="I308" s="232"/>
      <c r="J308" s="228"/>
      <c r="K308" s="228"/>
      <c r="L308" s="233"/>
      <c r="M308" s="234"/>
      <c r="N308" s="235"/>
      <c r="O308" s="235"/>
      <c r="P308" s="235"/>
      <c r="Q308" s="235"/>
      <c r="R308" s="235"/>
      <c r="S308" s="235"/>
      <c r="T308" s="236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37" t="s">
        <v>119</v>
      </c>
      <c r="AU308" s="237" t="s">
        <v>79</v>
      </c>
      <c r="AV308" s="14" t="s">
        <v>79</v>
      </c>
      <c r="AW308" s="14" t="s">
        <v>33</v>
      </c>
      <c r="AX308" s="14" t="s">
        <v>72</v>
      </c>
      <c r="AY308" s="237" t="s">
        <v>107</v>
      </c>
    </row>
    <row r="309" s="13" customFormat="1">
      <c r="A309" s="13"/>
      <c r="B309" s="216"/>
      <c r="C309" s="217"/>
      <c r="D309" s="218" t="s">
        <v>119</v>
      </c>
      <c r="E309" s="219" t="s">
        <v>19</v>
      </c>
      <c r="F309" s="220" t="s">
        <v>162</v>
      </c>
      <c r="G309" s="217"/>
      <c r="H309" s="219" t="s">
        <v>19</v>
      </c>
      <c r="I309" s="221"/>
      <c r="J309" s="217"/>
      <c r="K309" s="217"/>
      <c r="L309" s="222"/>
      <c r="M309" s="223"/>
      <c r="N309" s="224"/>
      <c r="O309" s="224"/>
      <c r="P309" s="224"/>
      <c r="Q309" s="224"/>
      <c r="R309" s="224"/>
      <c r="S309" s="224"/>
      <c r="T309" s="225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26" t="s">
        <v>119</v>
      </c>
      <c r="AU309" s="226" t="s">
        <v>79</v>
      </c>
      <c r="AV309" s="13" t="s">
        <v>77</v>
      </c>
      <c r="AW309" s="13" t="s">
        <v>33</v>
      </c>
      <c r="AX309" s="13" t="s">
        <v>72</v>
      </c>
      <c r="AY309" s="226" t="s">
        <v>107</v>
      </c>
    </row>
    <row r="310" s="14" customFormat="1">
      <c r="A310" s="14"/>
      <c r="B310" s="227"/>
      <c r="C310" s="228"/>
      <c r="D310" s="218" t="s">
        <v>119</v>
      </c>
      <c r="E310" s="229" t="s">
        <v>19</v>
      </c>
      <c r="F310" s="230" t="s">
        <v>163</v>
      </c>
      <c r="G310" s="228"/>
      <c r="H310" s="231">
        <v>25.82</v>
      </c>
      <c r="I310" s="232"/>
      <c r="J310" s="228"/>
      <c r="K310" s="228"/>
      <c r="L310" s="233"/>
      <c r="M310" s="234"/>
      <c r="N310" s="235"/>
      <c r="O310" s="235"/>
      <c r="P310" s="235"/>
      <c r="Q310" s="235"/>
      <c r="R310" s="235"/>
      <c r="S310" s="235"/>
      <c r="T310" s="236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37" t="s">
        <v>119</v>
      </c>
      <c r="AU310" s="237" t="s">
        <v>79</v>
      </c>
      <c r="AV310" s="14" t="s">
        <v>79</v>
      </c>
      <c r="AW310" s="14" t="s">
        <v>33</v>
      </c>
      <c r="AX310" s="14" t="s">
        <v>72</v>
      </c>
      <c r="AY310" s="237" t="s">
        <v>107</v>
      </c>
    </row>
    <row r="311" s="13" customFormat="1">
      <c r="A311" s="13"/>
      <c r="B311" s="216"/>
      <c r="C311" s="217"/>
      <c r="D311" s="218" t="s">
        <v>119</v>
      </c>
      <c r="E311" s="219" t="s">
        <v>19</v>
      </c>
      <c r="F311" s="220" t="s">
        <v>128</v>
      </c>
      <c r="G311" s="217"/>
      <c r="H311" s="219" t="s">
        <v>19</v>
      </c>
      <c r="I311" s="221"/>
      <c r="J311" s="217"/>
      <c r="K311" s="217"/>
      <c r="L311" s="222"/>
      <c r="M311" s="223"/>
      <c r="N311" s="224"/>
      <c r="O311" s="224"/>
      <c r="P311" s="224"/>
      <c r="Q311" s="224"/>
      <c r="R311" s="224"/>
      <c r="S311" s="224"/>
      <c r="T311" s="22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26" t="s">
        <v>119</v>
      </c>
      <c r="AU311" s="226" t="s">
        <v>79</v>
      </c>
      <c r="AV311" s="13" t="s">
        <v>77</v>
      </c>
      <c r="AW311" s="13" t="s">
        <v>33</v>
      </c>
      <c r="AX311" s="13" t="s">
        <v>72</v>
      </c>
      <c r="AY311" s="226" t="s">
        <v>107</v>
      </c>
    </row>
    <row r="312" s="13" customFormat="1">
      <c r="A312" s="13"/>
      <c r="B312" s="216"/>
      <c r="C312" s="217"/>
      <c r="D312" s="218" t="s">
        <v>119</v>
      </c>
      <c r="E312" s="219" t="s">
        <v>19</v>
      </c>
      <c r="F312" s="220" t="s">
        <v>164</v>
      </c>
      <c r="G312" s="217"/>
      <c r="H312" s="219" t="s">
        <v>19</v>
      </c>
      <c r="I312" s="221"/>
      <c r="J312" s="217"/>
      <c r="K312" s="217"/>
      <c r="L312" s="222"/>
      <c r="M312" s="223"/>
      <c r="N312" s="224"/>
      <c r="O312" s="224"/>
      <c r="P312" s="224"/>
      <c r="Q312" s="224"/>
      <c r="R312" s="224"/>
      <c r="S312" s="224"/>
      <c r="T312" s="22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26" t="s">
        <v>119</v>
      </c>
      <c r="AU312" s="226" t="s">
        <v>79</v>
      </c>
      <c r="AV312" s="13" t="s">
        <v>77</v>
      </c>
      <c r="AW312" s="13" t="s">
        <v>33</v>
      </c>
      <c r="AX312" s="13" t="s">
        <v>72</v>
      </c>
      <c r="AY312" s="226" t="s">
        <v>107</v>
      </c>
    </row>
    <row r="313" s="14" customFormat="1">
      <c r="A313" s="14"/>
      <c r="B313" s="227"/>
      <c r="C313" s="228"/>
      <c r="D313" s="218" t="s">
        <v>119</v>
      </c>
      <c r="E313" s="229" t="s">
        <v>19</v>
      </c>
      <c r="F313" s="230" t="s">
        <v>165</v>
      </c>
      <c r="G313" s="228"/>
      <c r="H313" s="231">
        <v>76.439999999999998</v>
      </c>
      <c r="I313" s="232"/>
      <c r="J313" s="228"/>
      <c r="K313" s="228"/>
      <c r="L313" s="233"/>
      <c r="M313" s="234"/>
      <c r="N313" s="235"/>
      <c r="O313" s="235"/>
      <c r="P313" s="235"/>
      <c r="Q313" s="235"/>
      <c r="R313" s="235"/>
      <c r="S313" s="235"/>
      <c r="T313" s="236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37" t="s">
        <v>119</v>
      </c>
      <c r="AU313" s="237" t="s">
        <v>79</v>
      </c>
      <c r="AV313" s="14" t="s">
        <v>79</v>
      </c>
      <c r="AW313" s="14" t="s">
        <v>33</v>
      </c>
      <c r="AX313" s="14" t="s">
        <v>72</v>
      </c>
      <c r="AY313" s="237" t="s">
        <v>107</v>
      </c>
    </row>
    <row r="314" s="13" customFormat="1">
      <c r="A314" s="13"/>
      <c r="B314" s="216"/>
      <c r="C314" s="217"/>
      <c r="D314" s="218" t="s">
        <v>119</v>
      </c>
      <c r="E314" s="219" t="s">
        <v>19</v>
      </c>
      <c r="F314" s="220" t="s">
        <v>166</v>
      </c>
      <c r="G314" s="217"/>
      <c r="H314" s="219" t="s">
        <v>19</v>
      </c>
      <c r="I314" s="221"/>
      <c r="J314" s="217"/>
      <c r="K314" s="217"/>
      <c r="L314" s="222"/>
      <c r="M314" s="223"/>
      <c r="N314" s="224"/>
      <c r="O314" s="224"/>
      <c r="P314" s="224"/>
      <c r="Q314" s="224"/>
      <c r="R314" s="224"/>
      <c r="S314" s="224"/>
      <c r="T314" s="22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26" t="s">
        <v>119</v>
      </c>
      <c r="AU314" s="226" t="s">
        <v>79</v>
      </c>
      <c r="AV314" s="13" t="s">
        <v>77</v>
      </c>
      <c r="AW314" s="13" t="s">
        <v>33</v>
      </c>
      <c r="AX314" s="13" t="s">
        <v>72</v>
      </c>
      <c r="AY314" s="226" t="s">
        <v>107</v>
      </c>
    </row>
    <row r="315" s="14" customFormat="1">
      <c r="A315" s="14"/>
      <c r="B315" s="227"/>
      <c r="C315" s="228"/>
      <c r="D315" s="218" t="s">
        <v>119</v>
      </c>
      <c r="E315" s="229" t="s">
        <v>19</v>
      </c>
      <c r="F315" s="230" t="s">
        <v>167</v>
      </c>
      <c r="G315" s="228"/>
      <c r="H315" s="231">
        <v>20.32</v>
      </c>
      <c r="I315" s="232"/>
      <c r="J315" s="228"/>
      <c r="K315" s="228"/>
      <c r="L315" s="233"/>
      <c r="M315" s="234"/>
      <c r="N315" s="235"/>
      <c r="O315" s="235"/>
      <c r="P315" s="235"/>
      <c r="Q315" s="235"/>
      <c r="R315" s="235"/>
      <c r="S315" s="235"/>
      <c r="T315" s="236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37" t="s">
        <v>119</v>
      </c>
      <c r="AU315" s="237" t="s">
        <v>79</v>
      </c>
      <c r="AV315" s="14" t="s">
        <v>79</v>
      </c>
      <c r="AW315" s="14" t="s">
        <v>33</v>
      </c>
      <c r="AX315" s="14" t="s">
        <v>72</v>
      </c>
      <c r="AY315" s="237" t="s">
        <v>107</v>
      </c>
    </row>
    <row r="316" s="13" customFormat="1">
      <c r="A316" s="13"/>
      <c r="B316" s="216"/>
      <c r="C316" s="217"/>
      <c r="D316" s="218" t="s">
        <v>119</v>
      </c>
      <c r="E316" s="219" t="s">
        <v>19</v>
      </c>
      <c r="F316" s="220" t="s">
        <v>168</v>
      </c>
      <c r="G316" s="217"/>
      <c r="H316" s="219" t="s">
        <v>19</v>
      </c>
      <c r="I316" s="221"/>
      <c r="J316" s="217"/>
      <c r="K316" s="217"/>
      <c r="L316" s="222"/>
      <c r="M316" s="223"/>
      <c r="N316" s="224"/>
      <c r="O316" s="224"/>
      <c r="P316" s="224"/>
      <c r="Q316" s="224"/>
      <c r="R316" s="224"/>
      <c r="S316" s="224"/>
      <c r="T316" s="225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26" t="s">
        <v>119</v>
      </c>
      <c r="AU316" s="226" t="s">
        <v>79</v>
      </c>
      <c r="AV316" s="13" t="s">
        <v>77</v>
      </c>
      <c r="AW316" s="13" t="s">
        <v>33</v>
      </c>
      <c r="AX316" s="13" t="s">
        <v>72</v>
      </c>
      <c r="AY316" s="226" t="s">
        <v>107</v>
      </c>
    </row>
    <row r="317" s="14" customFormat="1">
      <c r="A317" s="14"/>
      <c r="B317" s="227"/>
      <c r="C317" s="228"/>
      <c r="D317" s="218" t="s">
        <v>119</v>
      </c>
      <c r="E317" s="229" t="s">
        <v>19</v>
      </c>
      <c r="F317" s="230" t="s">
        <v>169</v>
      </c>
      <c r="G317" s="228"/>
      <c r="H317" s="231">
        <v>11.720000000000001</v>
      </c>
      <c r="I317" s="232"/>
      <c r="J317" s="228"/>
      <c r="K317" s="228"/>
      <c r="L317" s="233"/>
      <c r="M317" s="234"/>
      <c r="N317" s="235"/>
      <c r="O317" s="235"/>
      <c r="P317" s="235"/>
      <c r="Q317" s="235"/>
      <c r="R317" s="235"/>
      <c r="S317" s="235"/>
      <c r="T317" s="236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37" t="s">
        <v>119</v>
      </c>
      <c r="AU317" s="237" t="s">
        <v>79</v>
      </c>
      <c r="AV317" s="14" t="s">
        <v>79</v>
      </c>
      <c r="AW317" s="14" t="s">
        <v>33</v>
      </c>
      <c r="AX317" s="14" t="s">
        <v>72</v>
      </c>
      <c r="AY317" s="237" t="s">
        <v>107</v>
      </c>
    </row>
    <row r="318" s="15" customFormat="1">
      <c r="A318" s="15"/>
      <c r="B318" s="238"/>
      <c r="C318" s="239"/>
      <c r="D318" s="218" t="s">
        <v>119</v>
      </c>
      <c r="E318" s="240" t="s">
        <v>19</v>
      </c>
      <c r="F318" s="241" t="s">
        <v>126</v>
      </c>
      <c r="G318" s="239"/>
      <c r="H318" s="242">
        <v>154.81999999999999</v>
      </c>
      <c r="I318" s="243"/>
      <c r="J318" s="239"/>
      <c r="K318" s="239"/>
      <c r="L318" s="244"/>
      <c r="M318" s="245"/>
      <c r="N318" s="246"/>
      <c r="O318" s="246"/>
      <c r="P318" s="246"/>
      <c r="Q318" s="246"/>
      <c r="R318" s="246"/>
      <c r="S318" s="246"/>
      <c r="T318" s="247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48" t="s">
        <v>119</v>
      </c>
      <c r="AU318" s="248" t="s">
        <v>79</v>
      </c>
      <c r="AV318" s="15" t="s">
        <v>127</v>
      </c>
      <c r="AW318" s="15" t="s">
        <v>33</v>
      </c>
      <c r="AX318" s="15" t="s">
        <v>72</v>
      </c>
      <c r="AY318" s="248" t="s">
        <v>107</v>
      </c>
    </row>
    <row r="319" s="13" customFormat="1">
      <c r="A319" s="13"/>
      <c r="B319" s="216"/>
      <c r="C319" s="217"/>
      <c r="D319" s="218" t="s">
        <v>119</v>
      </c>
      <c r="E319" s="219" t="s">
        <v>19</v>
      </c>
      <c r="F319" s="220" t="s">
        <v>132</v>
      </c>
      <c r="G319" s="217"/>
      <c r="H319" s="219" t="s">
        <v>19</v>
      </c>
      <c r="I319" s="221"/>
      <c r="J319" s="217"/>
      <c r="K319" s="217"/>
      <c r="L319" s="222"/>
      <c r="M319" s="223"/>
      <c r="N319" s="224"/>
      <c r="O319" s="224"/>
      <c r="P319" s="224"/>
      <c r="Q319" s="224"/>
      <c r="R319" s="224"/>
      <c r="S319" s="224"/>
      <c r="T319" s="22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26" t="s">
        <v>119</v>
      </c>
      <c r="AU319" s="226" t="s">
        <v>79</v>
      </c>
      <c r="AV319" s="13" t="s">
        <v>77</v>
      </c>
      <c r="AW319" s="13" t="s">
        <v>33</v>
      </c>
      <c r="AX319" s="13" t="s">
        <v>72</v>
      </c>
      <c r="AY319" s="226" t="s">
        <v>107</v>
      </c>
    </row>
    <row r="320" s="13" customFormat="1">
      <c r="A320" s="13"/>
      <c r="B320" s="216"/>
      <c r="C320" s="217"/>
      <c r="D320" s="218" t="s">
        <v>119</v>
      </c>
      <c r="E320" s="219" t="s">
        <v>19</v>
      </c>
      <c r="F320" s="220" t="s">
        <v>133</v>
      </c>
      <c r="G320" s="217"/>
      <c r="H320" s="219" t="s">
        <v>19</v>
      </c>
      <c r="I320" s="221"/>
      <c r="J320" s="217"/>
      <c r="K320" s="217"/>
      <c r="L320" s="222"/>
      <c r="M320" s="223"/>
      <c r="N320" s="224"/>
      <c r="O320" s="224"/>
      <c r="P320" s="224"/>
      <c r="Q320" s="224"/>
      <c r="R320" s="224"/>
      <c r="S320" s="224"/>
      <c r="T320" s="22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26" t="s">
        <v>119</v>
      </c>
      <c r="AU320" s="226" t="s">
        <v>79</v>
      </c>
      <c r="AV320" s="13" t="s">
        <v>77</v>
      </c>
      <c r="AW320" s="13" t="s">
        <v>33</v>
      </c>
      <c r="AX320" s="13" t="s">
        <v>72</v>
      </c>
      <c r="AY320" s="226" t="s">
        <v>107</v>
      </c>
    </row>
    <row r="321" s="13" customFormat="1">
      <c r="A321" s="13"/>
      <c r="B321" s="216"/>
      <c r="C321" s="217"/>
      <c r="D321" s="218" t="s">
        <v>119</v>
      </c>
      <c r="E321" s="219" t="s">
        <v>19</v>
      </c>
      <c r="F321" s="220" t="s">
        <v>170</v>
      </c>
      <c r="G321" s="217"/>
      <c r="H321" s="219" t="s">
        <v>19</v>
      </c>
      <c r="I321" s="221"/>
      <c r="J321" s="217"/>
      <c r="K321" s="217"/>
      <c r="L321" s="222"/>
      <c r="M321" s="223"/>
      <c r="N321" s="224"/>
      <c r="O321" s="224"/>
      <c r="P321" s="224"/>
      <c r="Q321" s="224"/>
      <c r="R321" s="224"/>
      <c r="S321" s="224"/>
      <c r="T321" s="22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26" t="s">
        <v>119</v>
      </c>
      <c r="AU321" s="226" t="s">
        <v>79</v>
      </c>
      <c r="AV321" s="13" t="s">
        <v>77</v>
      </c>
      <c r="AW321" s="13" t="s">
        <v>33</v>
      </c>
      <c r="AX321" s="13" t="s">
        <v>72</v>
      </c>
      <c r="AY321" s="226" t="s">
        <v>107</v>
      </c>
    </row>
    <row r="322" s="14" customFormat="1">
      <c r="A322" s="14"/>
      <c r="B322" s="227"/>
      <c r="C322" s="228"/>
      <c r="D322" s="218" t="s">
        <v>119</v>
      </c>
      <c r="E322" s="229" t="s">
        <v>19</v>
      </c>
      <c r="F322" s="230" t="s">
        <v>161</v>
      </c>
      <c r="G322" s="228"/>
      <c r="H322" s="231">
        <v>20.52</v>
      </c>
      <c r="I322" s="232"/>
      <c r="J322" s="228"/>
      <c r="K322" s="228"/>
      <c r="L322" s="233"/>
      <c r="M322" s="234"/>
      <c r="N322" s="235"/>
      <c r="O322" s="235"/>
      <c r="P322" s="235"/>
      <c r="Q322" s="235"/>
      <c r="R322" s="235"/>
      <c r="S322" s="235"/>
      <c r="T322" s="236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37" t="s">
        <v>119</v>
      </c>
      <c r="AU322" s="237" t="s">
        <v>79</v>
      </c>
      <c r="AV322" s="14" t="s">
        <v>79</v>
      </c>
      <c r="AW322" s="14" t="s">
        <v>33</v>
      </c>
      <c r="AX322" s="14" t="s">
        <v>72</v>
      </c>
      <c r="AY322" s="237" t="s">
        <v>107</v>
      </c>
    </row>
    <row r="323" s="13" customFormat="1">
      <c r="A323" s="13"/>
      <c r="B323" s="216"/>
      <c r="C323" s="217"/>
      <c r="D323" s="218" t="s">
        <v>119</v>
      </c>
      <c r="E323" s="219" t="s">
        <v>19</v>
      </c>
      <c r="F323" s="220" t="s">
        <v>171</v>
      </c>
      <c r="G323" s="217"/>
      <c r="H323" s="219" t="s">
        <v>19</v>
      </c>
      <c r="I323" s="221"/>
      <c r="J323" s="217"/>
      <c r="K323" s="217"/>
      <c r="L323" s="222"/>
      <c r="M323" s="223"/>
      <c r="N323" s="224"/>
      <c r="O323" s="224"/>
      <c r="P323" s="224"/>
      <c r="Q323" s="224"/>
      <c r="R323" s="224"/>
      <c r="S323" s="224"/>
      <c r="T323" s="22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26" t="s">
        <v>119</v>
      </c>
      <c r="AU323" s="226" t="s">
        <v>79</v>
      </c>
      <c r="AV323" s="13" t="s">
        <v>77</v>
      </c>
      <c r="AW323" s="13" t="s">
        <v>33</v>
      </c>
      <c r="AX323" s="13" t="s">
        <v>72</v>
      </c>
      <c r="AY323" s="226" t="s">
        <v>107</v>
      </c>
    </row>
    <row r="324" s="14" customFormat="1">
      <c r="A324" s="14"/>
      <c r="B324" s="227"/>
      <c r="C324" s="228"/>
      <c r="D324" s="218" t="s">
        <v>119</v>
      </c>
      <c r="E324" s="229" t="s">
        <v>19</v>
      </c>
      <c r="F324" s="230" t="s">
        <v>172</v>
      </c>
      <c r="G324" s="228"/>
      <c r="H324" s="231">
        <v>18.640000000000001</v>
      </c>
      <c r="I324" s="232"/>
      <c r="J324" s="228"/>
      <c r="K324" s="228"/>
      <c r="L324" s="233"/>
      <c r="M324" s="234"/>
      <c r="N324" s="235"/>
      <c r="O324" s="235"/>
      <c r="P324" s="235"/>
      <c r="Q324" s="235"/>
      <c r="R324" s="235"/>
      <c r="S324" s="235"/>
      <c r="T324" s="236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37" t="s">
        <v>119</v>
      </c>
      <c r="AU324" s="237" t="s">
        <v>79</v>
      </c>
      <c r="AV324" s="14" t="s">
        <v>79</v>
      </c>
      <c r="AW324" s="14" t="s">
        <v>33</v>
      </c>
      <c r="AX324" s="14" t="s">
        <v>72</v>
      </c>
      <c r="AY324" s="237" t="s">
        <v>107</v>
      </c>
    </row>
    <row r="325" s="13" customFormat="1">
      <c r="A325" s="13"/>
      <c r="B325" s="216"/>
      <c r="C325" s="217"/>
      <c r="D325" s="218" t="s">
        <v>119</v>
      </c>
      <c r="E325" s="219" t="s">
        <v>19</v>
      </c>
      <c r="F325" s="220" t="s">
        <v>173</v>
      </c>
      <c r="G325" s="217"/>
      <c r="H325" s="219" t="s">
        <v>19</v>
      </c>
      <c r="I325" s="221"/>
      <c r="J325" s="217"/>
      <c r="K325" s="217"/>
      <c r="L325" s="222"/>
      <c r="M325" s="223"/>
      <c r="N325" s="224"/>
      <c r="O325" s="224"/>
      <c r="P325" s="224"/>
      <c r="Q325" s="224"/>
      <c r="R325" s="224"/>
      <c r="S325" s="224"/>
      <c r="T325" s="22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26" t="s">
        <v>119</v>
      </c>
      <c r="AU325" s="226" t="s">
        <v>79</v>
      </c>
      <c r="AV325" s="13" t="s">
        <v>77</v>
      </c>
      <c r="AW325" s="13" t="s">
        <v>33</v>
      </c>
      <c r="AX325" s="13" t="s">
        <v>72</v>
      </c>
      <c r="AY325" s="226" t="s">
        <v>107</v>
      </c>
    </row>
    <row r="326" s="14" customFormat="1">
      <c r="A326" s="14"/>
      <c r="B326" s="227"/>
      <c r="C326" s="228"/>
      <c r="D326" s="218" t="s">
        <v>119</v>
      </c>
      <c r="E326" s="229" t="s">
        <v>19</v>
      </c>
      <c r="F326" s="230" t="s">
        <v>174</v>
      </c>
      <c r="G326" s="228"/>
      <c r="H326" s="231">
        <v>11.640000000000001</v>
      </c>
      <c r="I326" s="232"/>
      <c r="J326" s="228"/>
      <c r="K326" s="228"/>
      <c r="L326" s="233"/>
      <c r="M326" s="234"/>
      <c r="N326" s="235"/>
      <c r="O326" s="235"/>
      <c r="P326" s="235"/>
      <c r="Q326" s="235"/>
      <c r="R326" s="235"/>
      <c r="S326" s="235"/>
      <c r="T326" s="236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37" t="s">
        <v>119</v>
      </c>
      <c r="AU326" s="237" t="s">
        <v>79</v>
      </c>
      <c r="AV326" s="14" t="s">
        <v>79</v>
      </c>
      <c r="AW326" s="14" t="s">
        <v>33</v>
      </c>
      <c r="AX326" s="14" t="s">
        <v>72</v>
      </c>
      <c r="AY326" s="237" t="s">
        <v>107</v>
      </c>
    </row>
    <row r="327" s="13" customFormat="1">
      <c r="A327" s="13"/>
      <c r="B327" s="216"/>
      <c r="C327" s="217"/>
      <c r="D327" s="218" t="s">
        <v>119</v>
      </c>
      <c r="E327" s="219" t="s">
        <v>19</v>
      </c>
      <c r="F327" s="220" t="s">
        <v>137</v>
      </c>
      <c r="G327" s="217"/>
      <c r="H327" s="219" t="s">
        <v>19</v>
      </c>
      <c r="I327" s="221"/>
      <c r="J327" s="217"/>
      <c r="K327" s="217"/>
      <c r="L327" s="222"/>
      <c r="M327" s="223"/>
      <c r="N327" s="224"/>
      <c r="O327" s="224"/>
      <c r="P327" s="224"/>
      <c r="Q327" s="224"/>
      <c r="R327" s="224"/>
      <c r="S327" s="224"/>
      <c r="T327" s="22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26" t="s">
        <v>119</v>
      </c>
      <c r="AU327" s="226" t="s">
        <v>79</v>
      </c>
      <c r="AV327" s="13" t="s">
        <v>77</v>
      </c>
      <c r="AW327" s="13" t="s">
        <v>33</v>
      </c>
      <c r="AX327" s="13" t="s">
        <v>72</v>
      </c>
      <c r="AY327" s="226" t="s">
        <v>107</v>
      </c>
    </row>
    <row r="328" s="13" customFormat="1">
      <c r="A328" s="13"/>
      <c r="B328" s="216"/>
      <c r="C328" s="217"/>
      <c r="D328" s="218" t="s">
        <v>119</v>
      </c>
      <c r="E328" s="219" t="s">
        <v>19</v>
      </c>
      <c r="F328" s="220" t="s">
        <v>175</v>
      </c>
      <c r="G328" s="217"/>
      <c r="H328" s="219" t="s">
        <v>19</v>
      </c>
      <c r="I328" s="221"/>
      <c r="J328" s="217"/>
      <c r="K328" s="217"/>
      <c r="L328" s="222"/>
      <c r="M328" s="223"/>
      <c r="N328" s="224"/>
      <c r="O328" s="224"/>
      <c r="P328" s="224"/>
      <c r="Q328" s="224"/>
      <c r="R328" s="224"/>
      <c r="S328" s="224"/>
      <c r="T328" s="22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26" t="s">
        <v>119</v>
      </c>
      <c r="AU328" s="226" t="s">
        <v>79</v>
      </c>
      <c r="AV328" s="13" t="s">
        <v>77</v>
      </c>
      <c r="AW328" s="13" t="s">
        <v>33</v>
      </c>
      <c r="AX328" s="13" t="s">
        <v>72</v>
      </c>
      <c r="AY328" s="226" t="s">
        <v>107</v>
      </c>
    </row>
    <row r="329" s="14" customFormat="1">
      <c r="A329" s="14"/>
      <c r="B329" s="227"/>
      <c r="C329" s="228"/>
      <c r="D329" s="218" t="s">
        <v>119</v>
      </c>
      <c r="E329" s="229" t="s">
        <v>19</v>
      </c>
      <c r="F329" s="230" t="s">
        <v>165</v>
      </c>
      <c r="G329" s="228"/>
      <c r="H329" s="231">
        <v>76.439999999999998</v>
      </c>
      <c r="I329" s="232"/>
      <c r="J329" s="228"/>
      <c r="K329" s="228"/>
      <c r="L329" s="233"/>
      <c r="M329" s="234"/>
      <c r="N329" s="235"/>
      <c r="O329" s="235"/>
      <c r="P329" s="235"/>
      <c r="Q329" s="235"/>
      <c r="R329" s="235"/>
      <c r="S329" s="235"/>
      <c r="T329" s="236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37" t="s">
        <v>119</v>
      </c>
      <c r="AU329" s="237" t="s">
        <v>79</v>
      </c>
      <c r="AV329" s="14" t="s">
        <v>79</v>
      </c>
      <c r="AW329" s="14" t="s">
        <v>33</v>
      </c>
      <c r="AX329" s="14" t="s">
        <v>72</v>
      </c>
      <c r="AY329" s="237" t="s">
        <v>107</v>
      </c>
    </row>
    <row r="330" s="13" customFormat="1">
      <c r="A330" s="13"/>
      <c r="B330" s="216"/>
      <c r="C330" s="217"/>
      <c r="D330" s="218" t="s">
        <v>119</v>
      </c>
      <c r="E330" s="219" t="s">
        <v>19</v>
      </c>
      <c r="F330" s="220" t="s">
        <v>176</v>
      </c>
      <c r="G330" s="217"/>
      <c r="H330" s="219" t="s">
        <v>19</v>
      </c>
      <c r="I330" s="221"/>
      <c r="J330" s="217"/>
      <c r="K330" s="217"/>
      <c r="L330" s="222"/>
      <c r="M330" s="223"/>
      <c r="N330" s="224"/>
      <c r="O330" s="224"/>
      <c r="P330" s="224"/>
      <c r="Q330" s="224"/>
      <c r="R330" s="224"/>
      <c r="S330" s="224"/>
      <c r="T330" s="22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26" t="s">
        <v>119</v>
      </c>
      <c r="AU330" s="226" t="s">
        <v>79</v>
      </c>
      <c r="AV330" s="13" t="s">
        <v>77</v>
      </c>
      <c r="AW330" s="13" t="s">
        <v>33</v>
      </c>
      <c r="AX330" s="13" t="s">
        <v>72</v>
      </c>
      <c r="AY330" s="226" t="s">
        <v>107</v>
      </c>
    </row>
    <row r="331" s="14" customFormat="1">
      <c r="A331" s="14"/>
      <c r="B331" s="227"/>
      <c r="C331" s="228"/>
      <c r="D331" s="218" t="s">
        <v>119</v>
      </c>
      <c r="E331" s="229" t="s">
        <v>19</v>
      </c>
      <c r="F331" s="230" t="s">
        <v>167</v>
      </c>
      <c r="G331" s="228"/>
      <c r="H331" s="231">
        <v>20.32</v>
      </c>
      <c r="I331" s="232"/>
      <c r="J331" s="228"/>
      <c r="K331" s="228"/>
      <c r="L331" s="233"/>
      <c r="M331" s="234"/>
      <c r="N331" s="235"/>
      <c r="O331" s="235"/>
      <c r="P331" s="235"/>
      <c r="Q331" s="235"/>
      <c r="R331" s="235"/>
      <c r="S331" s="235"/>
      <c r="T331" s="236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37" t="s">
        <v>119</v>
      </c>
      <c r="AU331" s="237" t="s">
        <v>79</v>
      </c>
      <c r="AV331" s="14" t="s">
        <v>79</v>
      </c>
      <c r="AW331" s="14" t="s">
        <v>33</v>
      </c>
      <c r="AX331" s="14" t="s">
        <v>72</v>
      </c>
      <c r="AY331" s="237" t="s">
        <v>107</v>
      </c>
    </row>
    <row r="332" s="13" customFormat="1">
      <c r="A332" s="13"/>
      <c r="B332" s="216"/>
      <c r="C332" s="217"/>
      <c r="D332" s="218" t="s">
        <v>119</v>
      </c>
      <c r="E332" s="219" t="s">
        <v>19</v>
      </c>
      <c r="F332" s="220" t="s">
        <v>177</v>
      </c>
      <c r="G332" s="217"/>
      <c r="H332" s="219" t="s">
        <v>19</v>
      </c>
      <c r="I332" s="221"/>
      <c r="J332" s="217"/>
      <c r="K332" s="217"/>
      <c r="L332" s="222"/>
      <c r="M332" s="223"/>
      <c r="N332" s="224"/>
      <c r="O332" s="224"/>
      <c r="P332" s="224"/>
      <c r="Q332" s="224"/>
      <c r="R332" s="224"/>
      <c r="S332" s="224"/>
      <c r="T332" s="22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26" t="s">
        <v>119</v>
      </c>
      <c r="AU332" s="226" t="s">
        <v>79</v>
      </c>
      <c r="AV332" s="13" t="s">
        <v>77</v>
      </c>
      <c r="AW332" s="13" t="s">
        <v>33</v>
      </c>
      <c r="AX332" s="13" t="s">
        <v>72</v>
      </c>
      <c r="AY332" s="226" t="s">
        <v>107</v>
      </c>
    </row>
    <row r="333" s="14" customFormat="1">
      <c r="A333" s="14"/>
      <c r="B333" s="227"/>
      <c r="C333" s="228"/>
      <c r="D333" s="218" t="s">
        <v>119</v>
      </c>
      <c r="E333" s="229" t="s">
        <v>19</v>
      </c>
      <c r="F333" s="230" t="s">
        <v>169</v>
      </c>
      <c r="G333" s="228"/>
      <c r="H333" s="231">
        <v>11.720000000000001</v>
      </c>
      <c r="I333" s="232"/>
      <c r="J333" s="228"/>
      <c r="K333" s="228"/>
      <c r="L333" s="233"/>
      <c r="M333" s="234"/>
      <c r="N333" s="235"/>
      <c r="O333" s="235"/>
      <c r="P333" s="235"/>
      <c r="Q333" s="235"/>
      <c r="R333" s="235"/>
      <c r="S333" s="235"/>
      <c r="T333" s="236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37" t="s">
        <v>119</v>
      </c>
      <c r="AU333" s="237" t="s">
        <v>79</v>
      </c>
      <c r="AV333" s="14" t="s">
        <v>79</v>
      </c>
      <c r="AW333" s="14" t="s">
        <v>33</v>
      </c>
      <c r="AX333" s="14" t="s">
        <v>72</v>
      </c>
      <c r="AY333" s="237" t="s">
        <v>107</v>
      </c>
    </row>
    <row r="334" s="15" customFormat="1">
      <c r="A334" s="15"/>
      <c r="B334" s="238"/>
      <c r="C334" s="239"/>
      <c r="D334" s="218" t="s">
        <v>119</v>
      </c>
      <c r="E334" s="240" t="s">
        <v>19</v>
      </c>
      <c r="F334" s="241" t="s">
        <v>126</v>
      </c>
      <c r="G334" s="239"/>
      <c r="H334" s="242">
        <v>159.28</v>
      </c>
      <c r="I334" s="243"/>
      <c r="J334" s="239"/>
      <c r="K334" s="239"/>
      <c r="L334" s="244"/>
      <c r="M334" s="245"/>
      <c r="N334" s="246"/>
      <c r="O334" s="246"/>
      <c r="P334" s="246"/>
      <c r="Q334" s="246"/>
      <c r="R334" s="246"/>
      <c r="S334" s="246"/>
      <c r="T334" s="247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48" t="s">
        <v>119</v>
      </c>
      <c r="AU334" s="248" t="s">
        <v>79</v>
      </c>
      <c r="AV334" s="15" t="s">
        <v>127</v>
      </c>
      <c r="AW334" s="15" t="s">
        <v>33</v>
      </c>
      <c r="AX334" s="15" t="s">
        <v>72</v>
      </c>
      <c r="AY334" s="248" t="s">
        <v>107</v>
      </c>
    </row>
    <row r="335" s="13" customFormat="1">
      <c r="A335" s="13"/>
      <c r="B335" s="216"/>
      <c r="C335" s="217"/>
      <c r="D335" s="218" t="s">
        <v>119</v>
      </c>
      <c r="E335" s="219" t="s">
        <v>19</v>
      </c>
      <c r="F335" s="220" t="s">
        <v>141</v>
      </c>
      <c r="G335" s="217"/>
      <c r="H335" s="219" t="s">
        <v>19</v>
      </c>
      <c r="I335" s="221"/>
      <c r="J335" s="217"/>
      <c r="K335" s="217"/>
      <c r="L335" s="222"/>
      <c r="M335" s="223"/>
      <c r="N335" s="224"/>
      <c r="O335" s="224"/>
      <c r="P335" s="224"/>
      <c r="Q335" s="224"/>
      <c r="R335" s="224"/>
      <c r="S335" s="224"/>
      <c r="T335" s="22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26" t="s">
        <v>119</v>
      </c>
      <c r="AU335" s="226" t="s">
        <v>79</v>
      </c>
      <c r="AV335" s="13" t="s">
        <v>77</v>
      </c>
      <c r="AW335" s="13" t="s">
        <v>33</v>
      </c>
      <c r="AX335" s="13" t="s">
        <v>72</v>
      </c>
      <c r="AY335" s="226" t="s">
        <v>107</v>
      </c>
    </row>
    <row r="336" s="13" customFormat="1">
      <c r="A336" s="13"/>
      <c r="B336" s="216"/>
      <c r="C336" s="217"/>
      <c r="D336" s="218" t="s">
        <v>119</v>
      </c>
      <c r="E336" s="219" t="s">
        <v>19</v>
      </c>
      <c r="F336" s="220" t="s">
        <v>142</v>
      </c>
      <c r="G336" s="217"/>
      <c r="H336" s="219" t="s">
        <v>19</v>
      </c>
      <c r="I336" s="221"/>
      <c r="J336" s="217"/>
      <c r="K336" s="217"/>
      <c r="L336" s="222"/>
      <c r="M336" s="223"/>
      <c r="N336" s="224"/>
      <c r="O336" s="224"/>
      <c r="P336" s="224"/>
      <c r="Q336" s="224"/>
      <c r="R336" s="224"/>
      <c r="S336" s="224"/>
      <c r="T336" s="22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26" t="s">
        <v>119</v>
      </c>
      <c r="AU336" s="226" t="s">
        <v>79</v>
      </c>
      <c r="AV336" s="13" t="s">
        <v>77</v>
      </c>
      <c r="AW336" s="13" t="s">
        <v>33</v>
      </c>
      <c r="AX336" s="13" t="s">
        <v>72</v>
      </c>
      <c r="AY336" s="226" t="s">
        <v>107</v>
      </c>
    </row>
    <row r="337" s="13" customFormat="1">
      <c r="A337" s="13"/>
      <c r="B337" s="216"/>
      <c r="C337" s="217"/>
      <c r="D337" s="218" t="s">
        <v>119</v>
      </c>
      <c r="E337" s="219" t="s">
        <v>19</v>
      </c>
      <c r="F337" s="220" t="s">
        <v>178</v>
      </c>
      <c r="G337" s="217"/>
      <c r="H337" s="219" t="s">
        <v>19</v>
      </c>
      <c r="I337" s="221"/>
      <c r="J337" s="217"/>
      <c r="K337" s="217"/>
      <c r="L337" s="222"/>
      <c r="M337" s="223"/>
      <c r="N337" s="224"/>
      <c r="O337" s="224"/>
      <c r="P337" s="224"/>
      <c r="Q337" s="224"/>
      <c r="R337" s="224"/>
      <c r="S337" s="224"/>
      <c r="T337" s="22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26" t="s">
        <v>119</v>
      </c>
      <c r="AU337" s="226" t="s">
        <v>79</v>
      </c>
      <c r="AV337" s="13" t="s">
        <v>77</v>
      </c>
      <c r="AW337" s="13" t="s">
        <v>33</v>
      </c>
      <c r="AX337" s="13" t="s">
        <v>72</v>
      </c>
      <c r="AY337" s="226" t="s">
        <v>107</v>
      </c>
    </row>
    <row r="338" s="14" customFormat="1">
      <c r="A338" s="14"/>
      <c r="B338" s="227"/>
      <c r="C338" s="228"/>
      <c r="D338" s="218" t="s">
        <v>119</v>
      </c>
      <c r="E338" s="229" t="s">
        <v>19</v>
      </c>
      <c r="F338" s="230" t="s">
        <v>172</v>
      </c>
      <c r="G338" s="228"/>
      <c r="H338" s="231">
        <v>18.640000000000001</v>
      </c>
      <c r="I338" s="232"/>
      <c r="J338" s="228"/>
      <c r="K338" s="228"/>
      <c r="L338" s="233"/>
      <c r="M338" s="234"/>
      <c r="N338" s="235"/>
      <c r="O338" s="235"/>
      <c r="P338" s="235"/>
      <c r="Q338" s="235"/>
      <c r="R338" s="235"/>
      <c r="S338" s="235"/>
      <c r="T338" s="236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37" t="s">
        <v>119</v>
      </c>
      <c r="AU338" s="237" t="s">
        <v>79</v>
      </c>
      <c r="AV338" s="14" t="s">
        <v>79</v>
      </c>
      <c r="AW338" s="14" t="s">
        <v>33</v>
      </c>
      <c r="AX338" s="14" t="s">
        <v>72</v>
      </c>
      <c r="AY338" s="237" t="s">
        <v>107</v>
      </c>
    </row>
    <row r="339" s="13" customFormat="1">
      <c r="A339" s="13"/>
      <c r="B339" s="216"/>
      <c r="C339" s="217"/>
      <c r="D339" s="218" t="s">
        <v>119</v>
      </c>
      <c r="E339" s="219" t="s">
        <v>19</v>
      </c>
      <c r="F339" s="220" t="s">
        <v>179</v>
      </c>
      <c r="G339" s="217"/>
      <c r="H339" s="219" t="s">
        <v>19</v>
      </c>
      <c r="I339" s="221"/>
      <c r="J339" s="217"/>
      <c r="K339" s="217"/>
      <c r="L339" s="222"/>
      <c r="M339" s="223"/>
      <c r="N339" s="224"/>
      <c r="O339" s="224"/>
      <c r="P339" s="224"/>
      <c r="Q339" s="224"/>
      <c r="R339" s="224"/>
      <c r="S339" s="224"/>
      <c r="T339" s="22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26" t="s">
        <v>119</v>
      </c>
      <c r="AU339" s="226" t="s">
        <v>79</v>
      </c>
      <c r="AV339" s="13" t="s">
        <v>77</v>
      </c>
      <c r="AW339" s="13" t="s">
        <v>33</v>
      </c>
      <c r="AX339" s="13" t="s">
        <v>72</v>
      </c>
      <c r="AY339" s="226" t="s">
        <v>107</v>
      </c>
    </row>
    <row r="340" s="14" customFormat="1">
      <c r="A340" s="14"/>
      <c r="B340" s="227"/>
      <c r="C340" s="228"/>
      <c r="D340" s="218" t="s">
        <v>119</v>
      </c>
      <c r="E340" s="229" t="s">
        <v>19</v>
      </c>
      <c r="F340" s="230" t="s">
        <v>163</v>
      </c>
      <c r="G340" s="228"/>
      <c r="H340" s="231">
        <v>25.82</v>
      </c>
      <c r="I340" s="232"/>
      <c r="J340" s="228"/>
      <c r="K340" s="228"/>
      <c r="L340" s="233"/>
      <c r="M340" s="234"/>
      <c r="N340" s="235"/>
      <c r="O340" s="235"/>
      <c r="P340" s="235"/>
      <c r="Q340" s="235"/>
      <c r="R340" s="235"/>
      <c r="S340" s="235"/>
      <c r="T340" s="236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37" t="s">
        <v>119</v>
      </c>
      <c r="AU340" s="237" t="s">
        <v>79</v>
      </c>
      <c r="AV340" s="14" t="s">
        <v>79</v>
      </c>
      <c r="AW340" s="14" t="s">
        <v>33</v>
      </c>
      <c r="AX340" s="14" t="s">
        <v>72</v>
      </c>
      <c r="AY340" s="237" t="s">
        <v>107</v>
      </c>
    </row>
    <row r="341" s="13" customFormat="1">
      <c r="A341" s="13"/>
      <c r="B341" s="216"/>
      <c r="C341" s="217"/>
      <c r="D341" s="218" t="s">
        <v>119</v>
      </c>
      <c r="E341" s="219" t="s">
        <v>19</v>
      </c>
      <c r="F341" s="220" t="s">
        <v>145</v>
      </c>
      <c r="G341" s="217"/>
      <c r="H341" s="219" t="s">
        <v>19</v>
      </c>
      <c r="I341" s="221"/>
      <c r="J341" s="217"/>
      <c r="K341" s="217"/>
      <c r="L341" s="222"/>
      <c r="M341" s="223"/>
      <c r="N341" s="224"/>
      <c r="O341" s="224"/>
      <c r="P341" s="224"/>
      <c r="Q341" s="224"/>
      <c r="R341" s="224"/>
      <c r="S341" s="224"/>
      <c r="T341" s="225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26" t="s">
        <v>119</v>
      </c>
      <c r="AU341" s="226" t="s">
        <v>79</v>
      </c>
      <c r="AV341" s="13" t="s">
        <v>77</v>
      </c>
      <c r="AW341" s="13" t="s">
        <v>33</v>
      </c>
      <c r="AX341" s="13" t="s">
        <v>72</v>
      </c>
      <c r="AY341" s="226" t="s">
        <v>107</v>
      </c>
    </row>
    <row r="342" s="13" customFormat="1">
      <c r="A342" s="13"/>
      <c r="B342" s="216"/>
      <c r="C342" s="217"/>
      <c r="D342" s="218" t="s">
        <v>119</v>
      </c>
      <c r="E342" s="219" t="s">
        <v>19</v>
      </c>
      <c r="F342" s="220" t="s">
        <v>180</v>
      </c>
      <c r="G342" s="217"/>
      <c r="H342" s="219" t="s">
        <v>19</v>
      </c>
      <c r="I342" s="221"/>
      <c r="J342" s="217"/>
      <c r="K342" s="217"/>
      <c r="L342" s="222"/>
      <c r="M342" s="223"/>
      <c r="N342" s="224"/>
      <c r="O342" s="224"/>
      <c r="P342" s="224"/>
      <c r="Q342" s="224"/>
      <c r="R342" s="224"/>
      <c r="S342" s="224"/>
      <c r="T342" s="22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26" t="s">
        <v>119</v>
      </c>
      <c r="AU342" s="226" t="s">
        <v>79</v>
      </c>
      <c r="AV342" s="13" t="s">
        <v>77</v>
      </c>
      <c r="AW342" s="13" t="s">
        <v>33</v>
      </c>
      <c r="AX342" s="13" t="s">
        <v>72</v>
      </c>
      <c r="AY342" s="226" t="s">
        <v>107</v>
      </c>
    </row>
    <row r="343" s="14" customFormat="1">
      <c r="A343" s="14"/>
      <c r="B343" s="227"/>
      <c r="C343" s="228"/>
      <c r="D343" s="218" t="s">
        <v>119</v>
      </c>
      <c r="E343" s="229" t="s">
        <v>19</v>
      </c>
      <c r="F343" s="230" t="s">
        <v>167</v>
      </c>
      <c r="G343" s="228"/>
      <c r="H343" s="231">
        <v>20.32</v>
      </c>
      <c r="I343" s="232"/>
      <c r="J343" s="228"/>
      <c r="K343" s="228"/>
      <c r="L343" s="233"/>
      <c r="M343" s="234"/>
      <c r="N343" s="235"/>
      <c r="O343" s="235"/>
      <c r="P343" s="235"/>
      <c r="Q343" s="235"/>
      <c r="R343" s="235"/>
      <c r="S343" s="235"/>
      <c r="T343" s="236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37" t="s">
        <v>119</v>
      </c>
      <c r="AU343" s="237" t="s">
        <v>79</v>
      </c>
      <c r="AV343" s="14" t="s">
        <v>79</v>
      </c>
      <c r="AW343" s="14" t="s">
        <v>33</v>
      </c>
      <c r="AX343" s="14" t="s">
        <v>72</v>
      </c>
      <c r="AY343" s="237" t="s">
        <v>107</v>
      </c>
    </row>
    <row r="344" s="13" customFormat="1">
      <c r="A344" s="13"/>
      <c r="B344" s="216"/>
      <c r="C344" s="217"/>
      <c r="D344" s="218" t="s">
        <v>119</v>
      </c>
      <c r="E344" s="219" t="s">
        <v>19</v>
      </c>
      <c r="F344" s="220" t="s">
        <v>181</v>
      </c>
      <c r="G344" s="217"/>
      <c r="H344" s="219" t="s">
        <v>19</v>
      </c>
      <c r="I344" s="221"/>
      <c r="J344" s="217"/>
      <c r="K344" s="217"/>
      <c r="L344" s="222"/>
      <c r="M344" s="223"/>
      <c r="N344" s="224"/>
      <c r="O344" s="224"/>
      <c r="P344" s="224"/>
      <c r="Q344" s="224"/>
      <c r="R344" s="224"/>
      <c r="S344" s="224"/>
      <c r="T344" s="22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26" t="s">
        <v>119</v>
      </c>
      <c r="AU344" s="226" t="s">
        <v>79</v>
      </c>
      <c r="AV344" s="13" t="s">
        <v>77</v>
      </c>
      <c r="AW344" s="13" t="s">
        <v>33</v>
      </c>
      <c r="AX344" s="13" t="s">
        <v>72</v>
      </c>
      <c r="AY344" s="226" t="s">
        <v>107</v>
      </c>
    </row>
    <row r="345" s="14" customFormat="1">
      <c r="A345" s="14"/>
      <c r="B345" s="227"/>
      <c r="C345" s="228"/>
      <c r="D345" s="218" t="s">
        <v>119</v>
      </c>
      <c r="E345" s="229" t="s">
        <v>19</v>
      </c>
      <c r="F345" s="230" t="s">
        <v>182</v>
      </c>
      <c r="G345" s="228"/>
      <c r="H345" s="231">
        <v>40.619999999999997</v>
      </c>
      <c r="I345" s="232"/>
      <c r="J345" s="228"/>
      <c r="K345" s="228"/>
      <c r="L345" s="233"/>
      <c r="M345" s="234"/>
      <c r="N345" s="235"/>
      <c r="O345" s="235"/>
      <c r="P345" s="235"/>
      <c r="Q345" s="235"/>
      <c r="R345" s="235"/>
      <c r="S345" s="235"/>
      <c r="T345" s="236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37" t="s">
        <v>119</v>
      </c>
      <c r="AU345" s="237" t="s">
        <v>79</v>
      </c>
      <c r="AV345" s="14" t="s">
        <v>79</v>
      </c>
      <c r="AW345" s="14" t="s">
        <v>33</v>
      </c>
      <c r="AX345" s="14" t="s">
        <v>72</v>
      </c>
      <c r="AY345" s="237" t="s">
        <v>107</v>
      </c>
    </row>
    <row r="346" s="13" customFormat="1">
      <c r="A346" s="13"/>
      <c r="B346" s="216"/>
      <c r="C346" s="217"/>
      <c r="D346" s="218" t="s">
        <v>119</v>
      </c>
      <c r="E346" s="219" t="s">
        <v>19</v>
      </c>
      <c r="F346" s="220" t="s">
        <v>183</v>
      </c>
      <c r="G346" s="217"/>
      <c r="H346" s="219" t="s">
        <v>19</v>
      </c>
      <c r="I346" s="221"/>
      <c r="J346" s="217"/>
      <c r="K346" s="217"/>
      <c r="L346" s="222"/>
      <c r="M346" s="223"/>
      <c r="N346" s="224"/>
      <c r="O346" s="224"/>
      <c r="P346" s="224"/>
      <c r="Q346" s="224"/>
      <c r="R346" s="224"/>
      <c r="S346" s="224"/>
      <c r="T346" s="22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26" t="s">
        <v>119</v>
      </c>
      <c r="AU346" s="226" t="s">
        <v>79</v>
      </c>
      <c r="AV346" s="13" t="s">
        <v>77</v>
      </c>
      <c r="AW346" s="13" t="s">
        <v>33</v>
      </c>
      <c r="AX346" s="13" t="s">
        <v>72</v>
      </c>
      <c r="AY346" s="226" t="s">
        <v>107</v>
      </c>
    </row>
    <row r="347" s="14" customFormat="1">
      <c r="A347" s="14"/>
      <c r="B347" s="227"/>
      <c r="C347" s="228"/>
      <c r="D347" s="218" t="s">
        <v>119</v>
      </c>
      <c r="E347" s="229" t="s">
        <v>19</v>
      </c>
      <c r="F347" s="230" t="s">
        <v>169</v>
      </c>
      <c r="G347" s="228"/>
      <c r="H347" s="231">
        <v>11.720000000000001</v>
      </c>
      <c r="I347" s="232"/>
      <c r="J347" s="228"/>
      <c r="K347" s="228"/>
      <c r="L347" s="233"/>
      <c r="M347" s="234"/>
      <c r="N347" s="235"/>
      <c r="O347" s="235"/>
      <c r="P347" s="235"/>
      <c r="Q347" s="235"/>
      <c r="R347" s="235"/>
      <c r="S347" s="235"/>
      <c r="T347" s="236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37" t="s">
        <v>119</v>
      </c>
      <c r="AU347" s="237" t="s">
        <v>79</v>
      </c>
      <c r="AV347" s="14" t="s">
        <v>79</v>
      </c>
      <c r="AW347" s="14" t="s">
        <v>33</v>
      </c>
      <c r="AX347" s="14" t="s">
        <v>72</v>
      </c>
      <c r="AY347" s="237" t="s">
        <v>107</v>
      </c>
    </row>
    <row r="348" s="15" customFormat="1">
      <c r="A348" s="15"/>
      <c r="B348" s="238"/>
      <c r="C348" s="239"/>
      <c r="D348" s="218" t="s">
        <v>119</v>
      </c>
      <c r="E348" s="240" t="s">
        <v>19</v>
      </c>
      <c r="F348" s="241" t="s">
        <v>126</v>
      </c>
      <c r="G348" s="239"/>
      <c r="H348" s="242">
        <v>117.12000000000001</v>
      </c>
      <c r="I348" s="243"/>
      <c r="J348" s="239"/>
      <c r="K348" s="239"/>
      <c r="L348" s="244"/>
      <c r="M348" s="245"/>
      <c r="N348" s="246"/>
      <c r="O348" s="246"/>
      <c r="P348" s="246"/>
      <c r="Q348" s="246"/>
      <c r="R348" s="246"/>
      <c r="S348" s="246"/>
      <c r="T348" s="247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48" t="s">
        <v>119</v>
      </c>
      <c r="AU348" s="248" t="s">
        <v>79</v>
      </c>
      <c r="AV348" s="15" t="s">
        <v>127</v>
      </c>
      <c r="AW348" s="15" t="s">
        <v>33</v>
      </c>
      <c r="AX348" s="15" t="s">
        <v>72</v>
      </c>
      <c r="AY348" s="248" t="s">
        <v>107</v>
      </c>
    </row>
    <row r="349" s="16" customFormat="1">
      <c r="A349" s="16"/>
      <c r="B349" s="249"/>
      <c r="C349" s="250"/>
      <c r="D349" s="218" t="s">
        <v>119</v>
      </c>
      <c r="E349" s="251" t="s">
        <v>19</v>
      </c>
      <c r="F349" s="252" t="s">
        <v>149</v>
      </c>
      <c r="G349" s="250"/>
      <c r="H349" s="253">
        <v>431.22000000000003</v>
      </c>
      <c r="I349" s="254"/>
      <c r="J349" s="250"/>
      <c r="K349" s="250"/>
      <c r="L349" s="255"/>
      <c r="M349" s="256"/>
      <c r="N349" s="257"/>
      <c r="O349" s="257"/>
      <c r="P349" s="257"/>
      <c r="Q349" s="257"/>
      <c r="R349" s="257"/>
      <c r="S349" s="257"/>
      <c r="T349" s="258"/>
      <c r="U349" s="16"/>
      <c r="V349" s="16"/>
      <c r="W349" s="16"/>
      <c r="X349" s="16"/>
      <c r="Y349" s="16"/>
      <c r="Z349" s="16"/>
      <c r="AA349" s="16"/>
      <c r="AB349" s="16"/>
      <c r="AC349" s="16"/>
      <c r="AD349" s="16"/>
      <c r="AE349" s="16"/>
      <c r="AT349" s="259" t="s">
        <v>119</v>
      </c>
      <c r="AU349" s="259" t="s">
        <v>79</v>
      </c>
      <c r="AV349" s="16" t="s">
        <v>115</v>
      </c>
      <c r="AW349" s="16" t="s">
        <v>33</v>
      </c>
      <c r="AX349" s="16" t="s">
        <v>77</v>
      </c>
      <c r="AY349" s="259" t="s">
        <v>107</v>
      </c>
    </row>
    <row r="350" s="2" customFormat="1" ht="24.15" customHeight="1">
      <c r="A350" s="39"/>
      <c r="B350" s="40"/>
      <c r="C350" s="198" t="s">
        <v>285</v>
      </c>
      <c r="D350" s="198" t="s">
        <v>110</v>
      </c>
      <c r="E350" s="199" t="s">
        <v>286</v>
      </c>
      <c r="F350" s="200" t="s">
        <v>287</v>
      </c>
      <c r="G350" s="201" t="s">
        <v>113</v>
      </c>
      <c r="H350" s="202">
        <v>431.22000000000003</v>
      </c>
      <c r="I350" s="203"/>
      <c r="J350" s="204">
        <f>ROUND(I350*H350,2)</f>
        <v>0</v>
      </c>
      <c r="K350" s="200" t="s">
        <v>114</v>
      </c>
      <c r="L350" s="45"/>
      <c r="M350" s="205" t="s">
        <v>19</v>
      </c>
      <c r="N350" s="206" t="s">
        <v>43</v>
      </c>
      <c r="O350" s="85"/>
      <c r="P350" s="207">
        <f>O350*H350</f>
        <v>0</v>
      </c>
      <c r="Q350" s="207">
        <v>0</v>
      </c>
      <c r="R350" s="207">
        <f>Q350*H350</f>
        <v>0</v>
      </c>
      <c r="S350" s="207">
        <v>0</v>
      </c>
      <c r="T350" s="208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09" t="s">
        <v>157</v>
      </c>
      <c r="AT350" s="209" t="s">
        <v>110</v>
      </c>
      <c r="AU350" s="209" t="s">
        <v>79</v>
      </c>
      <c r="AY350" s="18" t="s">
        <v>107</v>
      </c>
      <c r="BE350" s="210">
        <f>IF(N350="základní",J350,0)</f>
        <v>0</v>
      </c>
      <c r="BF350" s="210">
        <f>IF(N350="snížená",J350,0)</f>
        <v>0</v>
      </c>
      <c r="BG350" s="210">
        <f>IF(N350="zákl. přenesená",J350,0)</f>
        <v>0</v>
      </c>
      <c r="BH350" s="210">
        <f>IF(N350="sníž. přenesená",J350,0)</f>
        <v>0</v>
      </c>
      <c r="BI350" s="210">
        <f>IF(N350="nulová",J350,0)</f>
        <v>0</v>
      </c>
      <c r="BJ350" s="18" t="s">
        <v>77</v>
      </c>
      <c r="BK350" s="210">
        <f>ROUND(I350*H350,2)</f>
        <v>0</v>
      </c>
      <c r="BL350" s="18" t="s">
        <v>157</v>
      </c>
      <c r="BM350" s="209" t="s">
        <v>288</v>
      </c>
    </row>
    <row r="351" s="2" customFormat="1">
      <c r="A351" s="39"/>
      <c r="B351" s="40"/>
      <c r="C351" s="41"/>
      <c r="D351" s="211" t="s">
        <v>117</v>
      </c>
      <c r="E351" s="41"/>
      <c r="F351" s="212" t="s">
        <v>289</v>
      </c>
      <c r="G351" s="41"/>
      <c r="H351" s="41"/>
      <c r="I351" s="213"/>
      <c r="J351" s="41"/>
      <c r="K351" s="41"/>
      <c r="L351" s="45"/>
      <c r="M351" s="214"/>
      <c r="N351" s="215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117</v>
      </c>
      <c r="AU351" s="18" t="s">
        <v>79</v>
      </c>
    </row>
    <row r="352" s="2" customFormat="1">
      <c r="A352" s="39"/>
      <c r="B352" s="40"/>
      <c r="C352" s="41"/>
      <c r="D352" s="218" t="s">
        <v>188</v>
      </c>
      <c r="E352" s="41"/>
      <c r="F352" s="260" t="s">
        <v>284</v>
      </c>
      <c r="G352" s="41"/>
      <c r="H352" s="41"/>
      <c r="I352" s="213"/>
      <c r="J352" s="41"/>
      <c r="K352" s="41"/>
      <c r="L352" s="45"/>
      <c r="M352" s="214"/>
      <c r="N352" s="215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188</v>
      </c>
      <c r="AU352" s="18" t="s">
        <v>79</v>
      </c>
    </row>
    <row r="353" s="2" customFormat="1" ht="33" customHeight="1">
      <c r="A353" s="39"/>
      <c r="B353" s="40"/>
      <c r="C353" s="198" t="s">
        <v>290</v>
      </c>
      <c r="D353" s="198" t="s">
        <v>110</v>
      </c>
      <c r="E353" s="199" t="s">
        <v>291</v>
      </c>
      <c r="F353" s="200" t="s">
        <v>292</v>
      </c>
      <c r="G353" s="201" t="s">
        <v>113</v>
      </c>
      <c r="H353" s="202">
        <v>1792.973</v>
      </c>
      <c r="I353" s="203"/>
      <c r="J353" s="204">
        <f>ROUND(I353*H353,2)</f>
        <v>0</v>
      </c>
      <c r="K353" s="200" t="s">
        <v>114</v>
      </c>
      <c r="L353" s="45"/>
      <c r="M353" s="205" t="s">
        <v>19</v>
      </c>
      <c r="N353" s="206" t="s">
        <v>43</v>
      </c>
      <c r="O353" s="85"/>
      <c r="P353" s="207">
        <f>O353*H353</f>
        <v>0</v>
      </c>
      <c r="Q353" s="207">
        <v>0.00020000000000000001</v>
      </c>
      <c r="R353" s="207">
        <f>Q353*H353</f>
        <v>0.35859459999999999</v>
      </c>
      <c r="S353" s="207">
        <v>0</v>
      </c>
      <c r="T353" s="208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09" t="s">
        <v>157</v>
      </c>
      <c r="AT353" s="209" t="s">
        <v>110</v>
      </c>
      <c r="AU353" s="209" t="s">
        <v>79</v>
      </c>
      <c r="AY353" s="18" t="s">
        <v>107</v>
      </c>
      <c r="BE353" s="210">
        <f>IF(N353="základní",J353,0)</f>
        <v>0</v>
      </c>
      <c r="BF353" s="210">
        <f>IF(N353="snížená",J353,0)</f>
        <v>0</v>
      </c>
      <c r="BG353" s="210">
        <f>IF(N353="zákl. přenesená",J353,0)</f>
        <v>0</v>
      </c>
      <c r="BH353" s="210">
        <f>IF(N353="sníž. přenesená",J353,0)</f>
        <v>0</v>
      </c>
      <c r="BI353" s="210">
        <f>IF(N353="nulová",J353,0)</f>
        <v>0</v>
      </c>
      <c r="BJ353" s="18" t="s">
        <v>77</v>
      </c>
      <c r="BK353" s="210">
        <f>ROUND(I353*H353,2)</f>
        <v>0</v>
      </c>
      <c r="BL353" s="18" t="s">
        <v>157</v>
      </c>
      <c r="BM353" s="209" t="s">
        <v>293</v>
      </c>
    </row>
    <row r="354" s="2" customFormat="1">
      <c r="A354" s="39"/>
      <c r="B354" s="40"/>
      <c r="C354" s="41"/>
      <c r="D354" s="211" t="s">
        <v>117</v>
      </c>
      <c r="E354" s="41"/>
      <c r="F354" s="212" t="s">
        <v>294</v>
      </c>
      <c r="G354" s="41"/>
      <c r="H354" s="41"/>
      <c r="I354" s="213"/>
      <c r="J354" s="41"/>
      <c r="K354" s="41"/>
      <c r="L354" s="45"/>
      <c r="M354" s="214"/>
      <c r="N354" s="215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117</v>
      </c>
      <c r="AU354" s="18" t="s">
        <v>79</v>
      </c>
    </row>
    <row r="355" s="13" customFormat="1">
      <c r="A355" s="13"/>
      <c r="B355" s="216"/>
      <c r="C355" s="217"/>
      <c r="D355" s="218" t="s">
        <v>119</v>
      </c>
      <c r="E355" s="219" t="s">
        <v>19</v>
      </c>
      <c r="F355" s="220" t="s">
        <v>120</v>
      </c>
      <c r="G355" s="217"/>
      <c r="H355" s="219" t="s">
        <v>19</v>
      </c>
      <c r="I355" s="221"/>
      <c r="J355" s="217"/>
      <c r="K355" s="217"/>
      <c r="L355" s="222"/>
      <c r="M355" s="223"/>
      <c r="N355" s="224"/>
      <c r="O355" s="224"/>
      <c r="P355" s="224"/>
      <c r="Q355" s="224"/>
      <c r="R355" s="224"/>
      <c r="S355" s="224"/>
      <c r="T355" s="225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26" t="s">
        <v>119</v>
      </c>
      <c r="AU355" s="226" t="s">
        <v>79</v>
      </c>
      <c r="AV355" s="13" t="s">
        <v>77</v>
      </c>
      <c r="AW355" s="13" t="s">
        <v>33</v>
      </c>
      <c r="AX355" s="13" t="s">
        <v>72</v>
      </c>
      <c r="AY355" s="226" t="s">
        <v>107</v>
      </c>
    </row>
    <row r="356" s="13" customFormat="1">
      <c r="A356" s="13"/>
      <c r="B356" s="216"/>
      <c r="C356" s="217"/>
      <c r="D356" s="218" t="s">
        <v>119</v>
      </c>
      <c r="E356" s="219" t="s">
        <v>19</v>
      </c>
      <c r="F356" s="220" t="s">
        <v>121</v>
      </c>
      <c r="G356" s="217"/>
      <c r="H356" s="219" t="s">
        <v>19</v>
      </c>
      <c r="I356" s="221"/>
      <c r="J356" s="217"/>
      <c r="K356" s="217"/>
      <c r="L356" s="222"/>
      <c r="M356" s="223"/>
      <c r="N356" s="224"/>
      <c r="O356" s="224"/>
      <c r="P356" s="224"/>
      <c r="Q356" s="224"/>
      <c r="R356" s="224"/>
      <c r="S356" s="224"/>
      <c r="T356" s="225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26" t="s">
        <v>119</v>
      </c>
      <c r="AU356" s="226" t="s">
        <v>79</v>
      </c>
      <c r="AV356" s="13" t="s">
        <v>77</v>
      </c>
      <c r="AW356" s="13" t="s">
        <v>33</v>
      </c>
      <c r="AX356" s="13" t="s">
        <v>72</v>
      </c>
      <c r="AY356" s="226" t="s">
        <v>107</v>
      </c>
    </row>
    <row r="357" s="13" customFormat="1">
      <c r="A357" s="13"/>
      <c r="B357" s="216"/>
      <c r="C357" s="217"/>
      <c r="D357" s="218" t="s">
        <v>119</v>
      </c>
      <c r="E357" s="219" t="s">
        <v>19</v>
      </c>
      <c r="F357" s="220" t="s">
        <v>295</v>
      </c>
      <c r="G357" s="217"/>
      <c r="H357" s="219" t="s">
        <v>19</v>
      </c>
      <c r="I357" s="221"/>
      <c r="J357" s="217"/>
      <c r="K357" s="217"/>
      <c r="L357" s="222"/>
      <c r="M357" s="223"/>
      <c r="N357" s="224"/>
      <c r="O357" s="224"/>
      <c r="P357" s="224"/>
      <c r="Q357" s="224"/>
      <c r="R357" s="224"/>
      <c r="S357" s="224"/>
      <c r="T357" s="22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26" t="s">
        <v>119</v>
      </c>
      <c r="AU357" s="226" t="s">
        <v>79</v>
      </c>
      <c r="AV357" s="13" t="s">
        <v>77</v>
      </c>
      <c r="AW357" s="13" t="s">
        <v>33</v>
      </c>
      <c r="AX357" s="13" t="s">
        <v>72</v>
      </c>
      <c r="AY357" s="226" t="s">
        <v>107</v>
      </c>
    </row>
    <row r="358" s="14" customFormat="1">
      <c r="A358" s="14"/>
      <c r="B358" s="227"/>
      <c r="C358" s="228"/>
      <c r="D358" s="218" t="s">
        <v>119</v>
      </c>
      <c r="E358" s="229" t="s">
        <v>19</v>
      </c>
      <c r="F358" s="230" t="s">
        <v>296</v>
      </c>
      <c r="G358" s="228"/>
      <c r="H358" s="231">
        <v>434.63</v>
      </c>
      <c r="I358" s="232"/>
      <c r="J358" s="228"/>
      <c r="K358" s="228"/>
      <c r="L358" s="233"/>
      <c r="M358" s="234"/>
      <c r="N358" s="235"/>
      <c r="O358" s="235"/>
      <c r="P358" s="235"/>
      <c r="Q358" s="235"/>
      <c r="R358" s="235"/>
      <c r="S358" s="235"/>
      <c r="T358" s="236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37" t="s">
        <v>119</v>
      </c>
      <c r="AU358" s="237" t="s">
        <v>79</v>
      </c>
      <c r="AV358" s="14" t="s">
        <v>79</v>
      </c>
      <c r="AW358" s="14" t="s">
        <v>33</v>
      </c>
      <c r="AX358" s="14" t="s">
        <v>72</v>
      </c>
      <c r="AY358" s="237" t="s">
        <v>107</v>
      </c>
    </row>
    <row r="359" s="13" customFormat="1">
      <c r="A359" s="13"/>
      <c r="B359" s="216"/>
      <c r="C359" s="217"/>
      <c r="D359" s="218" t="s">
        <v>119</v>
      </c>
      <c r="E359" s="219" t="s">
        <v>19</v>
      </c>
      <c r="F359" s="220" t="s">
        <v>297</v>
      </c>
      <c r="G359" s="217"/>
      <c r="H359" s="219" t="s">
        <v>19</v>
      </c>
      <c r="I359" s="221"/>
      <c r="J359" s="217"/>
      <c r="K359" s="217"/>
      <c r="L359" s="222"/>
      <c r="M359" s="223"/>
      <c r="N359" s="224"/>
      <c r="O359" s="224"/>
      <c r="P359" s="224"/>
      <c r="Q359" s="224"/>
      <c r="R359" s="224"/>
      <c r="S359" s="224"/>
      <c r="T359" s="22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26" t="s">
        <v>119</v>
      </c>
      <c r="AU359" s="226" t="s">
        <v>79</v>
      </c>
      <c r="AV359" s="13" t="s">
        <v>77</v>
      </c>
      <c r="AW359" s="13" t="s">
        <v>33</v>
      </c>
      <c r="AX359" s="13" t="s">
        <v>72</v>
      </c>
      <c r="AY359" s="226" t="s">
        <v>107</v>
      </c>
    </row>
    <row r="360" s="13" customFormat="1">
      <c r="A360" s="13"/>
      <c r="B360" s="216"/>
      <c r="C360" s="217"/>
      <c r="D360" s="218" t="s">
        <v>119</v>
      </c>
      <c r="E360" s="219" t="s">
        <v>19</v>
      </c>
      <c r="F360" s="220" t="s">
        <v>122</v>
      </c>
      <c r="G360" s="217"/>
      <c r="H360" s="219" t="s">
        <v>19</v>
      </c>
      <c r="I360" s="221"/>
      <c r="J360" s="217"/>
      <c r="K360" s="217"/>
      <c r="L360" s="222"/>
      <c r="M360" s="223"/>
      <c r="N360" s="224"/>
      <c r="O360" s="224"/>
      <c r="P360" s="224"/>
      <c r="Q360" s="224"/>
      <c r="R360" s="224"/>
      <c r="S360" s="224"/>
      <c r="T360" s="225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26" t="s">
        <v>119</v>
      </c>
      <c r="AU360" s="226" t="s">
        <v>79</v>
      </c>
      <c r="AV360" s="13" t="s">
        <v>77</v>
      </c>
      <c r="AW360" s="13" t="s">
        <v>33</v>
      </c>
      <c r="AX360" s="13" t="s">
        <v>72</v>
      </c>
      <c r="AY360" s="226" t="s">
        <v>107</v>
      </c>
    </row>
    <row r="361" s="13" customFormat="1">
      <c r="A361" s="13"/>
      <c r="B361" s="216"/>
      <c r="C361" s="217"/>
      <c r="D361" s="218" t="s">
        <v>119</v>
      </c>
      <c r="E361" s="219" t="s">
        <v>19</v>
      </c>
      <c r="F361" s="220" t="s">
        <v>123</v>
      </c>
      <c r="G361" s="217"/>
      <c r="H361" s="219" t="s">
        <v>19</v>
      </c>
      <c r="I361" s="221"/>
      <c r="J361" s="217"/>
      <c r="K361" s="217"/>
      <c r="L361" s="222"/>
      <c r="M361" s="223"/>
      <c r="N361" s="224"/>
      <c r="O361" s="224"/>
      <c r="P361" s="224"/>
      <c r="Q361" s="224"/>
      <c r="R361" s="224"/>
      <c r="S361" s="224"/>
      <c r="T361" s="225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26" t="s">
        <v>119</v>
      </c>
      <c r="AU361" s="226" t="s">
        <v>79</v>
      </c>
      <c r="AV361" s="13" t="s">
        <v>77</v>
      </c>
      <c r="AW361" s="13" t="s">
        <v>33</v>
      </c>
      <c r="AX361" s="13" t="s">
        <v>72</v>
      </c>
      <c r="AY361" s="226" t="s">
        <v>107</v>
      </c>
    </row>
    <row r="362" s="13" customFormat="1">
      <c r="A362" s="13"/>
      <c r="B362" s="216"/>
      <c r="C362" s="217"/>
      <c r="D362" s="218" t="s">
        <v>119</v>
      </c>
      <c r="E362" s="219" t="s">
        <v>19</v>
      </c>
      <c r="F362" s="220" t="s">
        <v>160</v>
      </c>
      <c r="G362" s="217"/>
      <c r="H362" s="219" t="s">
        <v>19</v>
      </c>
      <c r="I362" s="221"/>
      <c r="J362" s="217"/>
      <c r="K362" s="217"/>
      <c r="L362" s="222"/>
      <c r="M362" s="223"/>
      <c r="N362" s="224"/>
      <c r="O362" s="224"/>
      <c r="P362" s="224"/>
      <c r="Q362" s="224"/>
      <c r="R362" s="224"/>
      <c r="S362" s="224"/>
      <c r="T362" s="225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26" t="s">
        <v>119</v>
      </c>
      <c r="AU362" s="226" t="s">
        <v>79</v>
      </c>
      <c r="AV362" s="13" t="s">
        <v>77</v>
      </c>
      <c r="AW362" s="13" t="s">
        <v>33</v>
      </c>
      <c r="AX362" s="13" t="s">
        <v>72</v>
      </c>
      <c r="AY362" s="226" t="s">
        <v>107</v>
      </c>
    </row>
    <row r="363" s="14" customFormat="1">
      <c r="A363" s="14"/>
      <c r="B363" s="227"/>
      <c r="C363" s="228"/>
      <c r="D363" s="218" t="s">
        <v>119</v>
      </c>
      <c r="E363" s="229" t="s">
        <v>19</v>
      </c>
      <c r="F363" s="230" t="s">
        <v>298</v>
      </c>
      <c r="G363" s="228"/>
      <c r="H363" s="231">
        <v>64.638000000000005</v>
      </c>
      <c r="I363" s="232"/>
      <c r="J363" s="228"/>
      <c r="K363" s="228"/>
      <c r="L363" s="233"/>
      <c r="M363" s="234"/>
      <c r="N363" s="235"/>
      <c r="O363" s="235"/>
      <c r="P363" s="235"/>
      <c r="Q363" s="235"/>
      <c r="R363" s="235"/>
      <c r="S363" s="235"/>
      <c r="T363" s="236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37" t="s">
        <v>119</v>
      </c>
      <c r="AU363" s="237" t="s">
        <v>79</v>
      </c>
      <c r="AV363" s="14" t="s">
        <v>79</v>
      </c>
      <c r="AW363" s="14" t="s">
        <v>33</v>
      </c>
      <c r="AX363" s="14" t="s">
        <v>72</v>
      </c>
      <c r="AY363" s="237" t="s">
        <v>107</v>
      </c>
    </row>
    <row r="364" s="13" customFormat="1">
      <c r="A364" s="13"/>
      <c r="B364" s="216"/>
      <c r="C364" s="217"/>
      <c r="D364" s="218" t="s">
        <v>119</v>
      </c>
      <c r="E364" s="219" t="s">
        <v>19</v>
      </c>
      <c r="F364" s="220" t="s">
        <v>162</v>
      </c>
      <c r="G364" s="217"/>
      <c r="H364" s="219" t="s">
        <v>19</v>
      </c>
      <c r="I364" s="221"/>
      <c r="J364" s="217"/>
      <c r="K364" s="217"/>
      <c r="L364" s="222"/>
      <c r="M364" s="223"/>
      <c r="N364" s="224"/>
      <c r="O364" s="224"/>
      <c r="P364" s="224"/>
      <c r="Q364" s="224"/>
      <c r="R364" s="224"/>
      <c r="S364" s="224"/>
      <c r="T364" s="225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26" t="s">
        <v>119</v>
      </c>
      <c r="AU364" s="226" t="s">
        <v>79</v>
      </c>
      <c r="AV364" s="13" t="s">
        <v>77</v>
      </c>
      <c r="AW364" s="13" t="s">
        <v>33</v>
      </c>
      <c r="AX364" s="13" t="s">
        <v>72</v>
      </c>
      <c r="AY364" s="226" t="s">
        <v>107</v>
      </c>
    </row>
    <row r="365" s="14" customFormat="1">
      <c r="A365" s="14"/>
      <c r="B365" s="227"/>
      <c r="C365" s="228"/>
      <c r="D365" s="218" t="s">
        <v>119</v>
      </c>
      <c r="E365" s="229" t="s">
        <v>19</v>
      </c>
      <c r="F365" s="230" t="s">
        <v>299</v>
      </c>
      <c r="G365" s="228"/>
      <c r="H365" s="231">
        <v>81.332999999999998</v>
      </c>
      <c r="I365" s="232"/>
      <c r="J365" s="228"/>
      <c r="K365" s="228"/>
      <c r="L365" s="233"/>
      <c r="M365" s="234"/>
      <c r="N365" s="235"/>
      <c r="O365" s="235"/>
      <c r="P365" s="235"/>
      <c r="Q365" s="235"/>
      <c r="R365" s="235"/>
      <c r="S365" s="235"/>
      <c r="T365" s="236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37" t="s">
        <v>119</v>
      </c>
      <c r="AU365" s="237" t="s">
        <v>79</v>
      </c>
      <c r="AV365" s="14" t="s">
        <v>79</v>
      </c>
      <c r="AW365" s="14" t="s">
        <v>33</v>
      </c>
      <c r="AX365" s="14" t="s">
        <v>72</v>
      </c>
      <c r="AY365" s="237" t="s">
        <v>107</v>
      </c>
    </row>
    <row r="366" s="13" customFormat="1">
      <c r="A366" s="13"/>
      <c r="B366" s="216"/>
      <c r="C366" s="217"/>
      <c r="D366" s="218" t="s">
        <v>119</v>
      </c>
      <c r="E366" s="219" t="s">
        <v>19</v>
      </c>
      <c r="F366" s="220" t="s">
        <v>128</v>
      </c>
      <c r="G366" s="217"/>
      <c r="H366" s="219" t="s">
        <v>19</v>
      </c>
      <c r="I366" s="221"/>
      <c r="J366" s="217"/>
      <c r="K366" s="217"/>
      <c r="L366" s="222"/>
      <c r="M366" s="223"/>
      <c r="N366" s="224"/>
      <c r="O366" s="224"/>
      <c r="P366" s="224"/>
      <c r="Q366" s="224"/>
      <c r="R366" s="224"/>
      <c r="S366" s="224"/>
      <c r="T366" s="22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26" t="s">
        <v>119</v>
      </c>
      <c r="AU366" s="226" t="s">
        <v>79</v>
      </c>
      <c r="AV366" s="13" t="s">
        <v>77</v>
      </c>
      <c r="AW366" s="13" t="s">
        <v>33</v>
      </c>
      <c r="AX366" s="13" t="s">
        <v>72</v>
      </c>
      <c r="AY366" s="226" t="s">
        <v>107</v>
      </c>
    </row>
    <row r="367" s="13" customFormat="1">
      <c r="A367" s="13"/>
      <c r="B367" s="216"/>
      <c r="C367" s="217"/>
      <c r="D367" s="218" t="s">
        <v>119</v>
      </c>
      <c r="E367" s="219" t="s">
        <v>19</v>
      </c>
      <c r="F367" s="220" t="s">
        <v>164</v>
      </c>
      <c r="G367" s="217"/>
      <c r="H367" s="219" t="s">
        <v>19</v>
      </c>
      <c r="I367" s="221"/>
      <c r="J367" s="217"/>
      <c r="K367" s="217"/>
      <c r="L367" s="222"/>
      <c r="M367" s="223"/>
      <c r="N367" s="224"/>
      <c r="O367" s="224"/>
      <c r="P367" s="224"/>
      <c r="Q367" s="224"/>
      <c r="R367" s="224"/>
      <c r="S367" s="224"/>
      <c r="T367" s="225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26" t="s">
        <v>119</v>
      </c>
      <c r="AU367" s="226" t="s">
        <v>79</v>
      </c>
      <c r="AV367" s="13" t="s">
        <v>77</v>
      </c>
      <c r="AW367" s="13" t="s">
        <v>33</v>
      </c>
      <c r="AX367" s="13" t="s">
        <v>72</v>
      </c>
      <c r="AY367" s="226" t="s">
        <v>107</v>
      </c>
    </row>
    <row r="368" s="14" customFormat="1">
      <c r="A368" s="14"/>
      <c r="B368" s="227"/>
      <c r="C368" s="228"/>
      <c r="D368" s="218" t="s">
        <v>119</v>
      </c>
      <c r="E368" s="229" t="s">
        <v>19</v>
      </c>
      <c r="F368" s="230" t="s">
        <v>300</v>
      </c>
      <c r="G368" s="228"/>
      <c r="H368" s="231">
        <v>240.786</v>
      </c>
      <c r="I368" s="232"/>
      <c r="J368" s="228"/>
      <c r="K368" s="228"/>
      <c r="L368" s="233"/>
      <c r="M368" s="234"/>
      <c r="N368" s="235"/>
      <c r="O368" s="235"/>
      <c r="P368" s="235"/>
      <c r="Q368" s="235"/>
      <c r="R368" s="235"/>
      <c r="S368" s="235"/>
      <c r="T368" s="236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37" t="s">
        <v>119</v>
      </c>
      <c r="AU368" s="237" t="s">
        <v>79</v>
      </c>
      <c r="AV368" s="14" t="s">
        <v>79</v>
      </c>
      <c r="AW368" s="14" t="s">
        <v>33</v>
      </c>
      <c r="AX368" s="14" t="s">
        <v>72</v>
      </c>
      <c r="AY368" s="237" t="s">
        <v>107</v>
      </c>
    </row>
    <row r="369" s="13" customFormat="1">
      <c r="A369" s="13"/>
      <c r="B369" s="216"/>
      <c r="C369" s="217"/>
      <c r="D369" s="218" t="s">
        <v>119</v>
      </c>
      <c r="E369" s="219" t="s">
        <v>19</v>
      </c>
      <c r="F369" s="220" t="s">
        <v>166</v>
      </c>
      <c r="G369" s="217"/>
      <c r="H369" s="219" t="s">
        <v>19</v>
      </c>
      <c r="I369" s="221"/>
      <c r="J369" s="217"/>
      <c r="K369" s="217"/>
      <c r="L369" s="222"/>
      <c r="M369" s="223"/>
      <c r="N369" s="224"/>
      <c r="O369" s="224"/>
      <c r="P369" s="224"/>
      <c r="Q369" s="224"/>
      <c r="R369" s="224"/>
      <c r="S369" s="224"/>
      <c r="T369" s="225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26" t="s">
        <v>119</v>
      </c>
      <c r="AU369" s="226" t="s">
        <v>79</v>
      </c>
      <c r="AV369" s="13" t="s">
        <v>77</v>
      </c>
      <c r="AW369" s="13" t="s">
        <v>33</v>
      </c>
      <c r="AX369" s="13" t="s">
        <v>72</v>
      </c>
      <c r="AY369" s="226" t="s">
        <v>107</v>
      </c>
    </row>
    <row r="370" s="14" customFormat="1">
      <c r="A370" s="14"/>
      <c r="B370" s="227"/>
      <c r="C370" s="228"/>
      <c r="D370" s="218" t="s">
        <v>119</v>
      </c>
      <c r="E370" s="229" t="s">
        <v>19</v>
      </c>
      <c r="F370" s="230" t="s">
        <v>301</v>
      </c>
      <c r="G370" s="228"/>
      <c r="H370" s="231">
        <v>64.007999999999996</v>
      </c>
      <c r="I370" s="232"/>
      <c r="J370" s="228"/>
      <c r="K370" s="228"/>
      <c r="L370" s="233"/>
      <c r="M370" s="234"/>
      <c r="N370" s="235"/>
      <c r="O370" s="235"/>
      <c r="P370" s="235"/>
      <c r="Q370" s="235"/>
      <c r="R370" s="235"/>
      <c r="S370" s="235"/>
      <c r="T370" s="236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37" t="s">
        <v>119</v>
      </c>
      <c r="AU370" s="237" t="s">
        <v>79</v>
      </c>
      <c r="AV370" s="14" t="s">
        <v>79</v>
      </c>
      <c r="AW370" s="14" t="s">
        <v>33</v>
      </c>
      <c r="AX370" s="14" t="s">
        <v>72</v>
      </c>
      <c r="AY370" s="237" t="s">
        <v>107</v>
      </c>
    </row>
    <row r="371" s="13" customFormat="1">
      <c r="A371" s="13"/>
      <c r="B371" s="216"/>
      <c r="C371" s="217"/>
      <c r="D371" s="218" t="s">
        <v>119</v>
      </c>
      <c r="E371" s="219" t="s">
        <v>19</v>
      </c>
      <c r="F371" s="220" t="s">
        <v>168</v>
      </c>
      <c r="G371" s="217"/>
      <c r="H371" s="219" t="s">
        <v>19</v>
      </c>
      <c r="I371" s="221"/>
      <c r="J371" s="217"/>
      <c r="K371" s="217"/>
      <c r="L371" s="222"/>
      <c r="M371" s="223"/>
      <c r="N371" s="224"/>
      <c r="O371" s="224"/>
      <c r="P371" s="224"/>
      <c r="Q371" s="224"/>
      <c r="R371" s="224"/>
      <c r="S371" s="224"/>
      <c r="T371" s="225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26" t="s">
        <v>119</v>
      </c>
      <c r="AU371" s="226" t="s">
        <v>79</v>
      </c>
      <c r="AV371" s="13" t="s">
        <v>77</v>
      </c>
      <c r="AW371" s="13" t="s">
        <v>33</v>
      </c>
      <c r="AX371" s="13" t="s">
        <v>72</v>
      </c>
      <c r="AY371" s="226" t="s">
        <v>107</v>
      </c>
    </row>
    <row r="372" s="14" customFormat="1">
      <c r="A372" s="14"/>
      <c r="B372" s="227"/>
      <c r="C372" s="228"/>
      <c r="D372" s="218" t="s">
        <v>119</v>
      </c>
      <c r="E372" s="229" t="s">
        <v>19</v>
      </c>
      <c r="F372" s="230" t="s">
        <v>302</v>
      </c>
      <c r="G372" s="228"/>
      <c r="H372" s="231">
        <v>36.917999999999999</v>
      </c>
      <c r="I372" s="232"/>
      <c r="J372" s="228"/>
      <c r="K372" s="228"/>
      <c r="L372" s="233"/>
      <c r="M372" s="234"/>
      <c r="N372" s="235"/>
      <c r="O372" s="235"/>
      <c r="P372" s="235"/>
      <c r="Q372" s="235"/>
      <c r="R372" s="235"/>
      <c r="S372" s="235"/>
      <c r="T372" s="236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37" t="s">
        <v>119</v>
      </c>
      <c r="AU372" s="237" t="s">
        <v>79</v>
      </c>
      <c r="AV372" s="14" t="s">
        <v>79</v>
      </c>
      <c r="AW372" s="14" t="s">
        <v>33</v>
      </c>
      <c r="AX372" s="14" t="s">
        <v>72</v>
      </c>
      <c r="AY372" s="237" t="s">
        <v>107</v>
      </c>
    </row>
    <row r="373" s="15" customFormat="1">
      <c r="A373" s="15"/>
      <c r="B373" s="238"/>
      <c r="C373" s="239"/>
      <c r="D373" s="218" t="s">
        <v>119</v>
      </c>
      <c r="E373" s="240" t="s">
        <v>19</v>
      </c>
      <c r="F373" s="241" t="s">
        <v>126</v>
      </c>
      <c r="G373" s="239"/>
      <c r="H373" s="242">
        <v>922.31299999999999</v>
      </c>
      <c r="I373" s="243"/>
      <c r="J373" s="239"/>
      <c r="K373" s="239"/>
      <c r="L373" s="244"/>
      <c r="M373" s="245"/>
      <c r="N373" s="246"/>
      <c r="O373" s="246"/>
      <c r="P373" s="246"/>
      <c r="Q373" s="246"/>
      <c r="R373" s="246"/>
      <c r="S373" s="246"/>
      <c r="T373" s="247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48" t="s">
        <v>119</v>
      </c>
      <c r="AU373" s="248" t="s">
        <v>79</v>
      </c>
      <c r="AV373" s="15" t="s">
        <v>127</v>
      </c>
      <c r="AW373" s="15" t="s">
        <v>33</v>
      </c>
      <c r="AX373" s="15" t="s">
        <v>72</v>
      </c>
      <c r="AY373" s="248" t="s">
        <v>107</v>
      </c>
    </row>
    <row r="374" s="13" customFormat="1">
      <c r="A374" s="13"/>
      <c r="B374" s="216"/>
      <c r="C374" s="217"/>
      <c r="D374" s="218" t="s">
        <v>119</v>
      </c>
      <c r="E374" s="219" t="s">
        <v>19</v>
      </c>
      <c r="F374" s="220" t="s">
        <v>132</v>
      </c>
      <c r="G374" s="217"/>
      <c r="H374" s="219" t="s">
        <v>19</v>
      </c>
      <c r="I374" s="221"/>
      <c r="J374" s="217"/>
      <c r="K374" s="217"/>
      <c r="L374" s="222"/>
      <c r="M374" s="223"/>
      <c r="N374" s="224"/>
      <c r="O374" s="224"/>
      <c r="P374" s="224"/>
      <c r="Q374" s="224"/>
      <c r="R374" s="224"/>
      <c r="S374" s="224"/>
      <c r="T374" s="225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26" t="s">
        <v>119</v>
      </c>
      <c r="AU374" s="226" t="s">
        <v>79</v>
      </c>
      <c r="AV374" s="13" t="s">
        <v>77</v>
      </c>
      <c r="AW374" s="13" t="s">
        <v>33</v>
      </c>
      <c r="AX374" s="13" t="s">
        <v>72</v>
      </c>
      <c r="AY374" s="226" t="s">
        <v>107</v>
      </c>
    </row>
    <row r="375" s="13" customFormat="1">
      <c r="A375" s="13"/>
      <c r="B375" s="216"/>
      <c r="C375" s="217"/>
      <c r="D375" s="218" t="s">
        <v>119</v>
      </c>
      <c r="E375" s="219" t="s">
        <v>19</v>
      </c>
      <c r="F375" s="220" t="s">
        <v>133</v>
      </c>
      <c r="G375" s="217"/>
      <c r="H375" s="219" t="s">
        <v>19</v>
      </c>
      <c r="I375" s="221"/>
      <c r="J375" s="217"/>
      <c r="K375" s="217"/>
      <c r="L375" s="222"/>
      <c r="M375" s="223"/>
      <c r="N375" s="224"/>
      <c r="O375" s="224"/>
      <c r="P375" s="224"/>
      <c r="Q375" s="224"/>
      <c r="R375" s="224"/>
      <c r="S375" s="224"/>
      <c r="T375" s="225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26" t="s">
        <v>119</v>
      </c>
      <c r="AU375" s="226" t="s">
        <v>79</v>
      </c>
      <c r="AV375" s="13" t="s">
        <v>77</v>
      </c>
      <c r="AW375" s="13" t="s">
        <v>33</v>
      </c>
      <c r="AX375" s="13" t="s">
        <v>72</v>
      </c>
      <c r="AY375" s="226" t="s">
        <v>107</v>
      </c>
    </row>
    <row r="376" s="13" customFormat="1">
      <c r="A376" s="13"/>
      <c r="B376" s="216"/>
      <c r="C376" s="217"/>
      <c r="D376" s="218" t="s">
        <v>119</v>
      </c>
      <c r="E376" s="219" t="s">
        <v>19</v>
      </c>
      <c r="F376" s="220" t="s">
        <v>170</v>
      </c>
      <c r="G376" s="217"/>
      <c r="H376" s="219" t="s">
        <v>19</v>
      </c>
      <c r="I376" s="221"/>
      <c r="J376" s="217"/>
      <c r="K376" s="217"/>
      <c r="L376" s="222"/>
      <c r="M376" s="223"/>
      <c r="N376" s="224"/>
      <c r="O376" s="224"/>
      <c r="P376" s="224"/>
      <c r="Q376" s="224"/>
      <c r="R376" s="224"/>
      <c r="S376" s="224"/>
      <c r="T376" s="225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26" t="s">
        <v>119</v>
      </c>
      <c r="AU376" s="226" t="s">
        <v>79</v>
      </c>
      <c r="AV376" s="13" t="s">
        <v>77</v>
      </c>
      <c r="AW376" s="13" t="s">
        <v>33</v>
      </c>
      <c r="AX376" s="13" t="s">
        <v>72</v>
      </c>
      <c r="AY376" s="226" t="s">
        <v>107</v>
      </c>
    </row>
    <row r="377" s="14" customFormat="1">
      <c r="A377" s="14"/>
      <c r="B377" s="227"/>
      <c r="C377" s="228"/>
      <c r="D377" s="218" t="s">
        <v>119</v>
      </c>
      <c r="E377" s="229" t="s">
        <v>19</v>
      </c>
      <c r="F377" s="230" t="s">
        <v>298</v>
      </c>
      <c r="G377" s="228"/>
      <c r="H377" s="231">
        <v>64.638000000000005</v>
      </c>
      <c r="I377" s="232"/>
      <c r="J377" s="228"/>
      <c r="K377" s="228"/>
      <c r="L377" s="233"/>
      <c r="M377" s="234"/>
      <c r="N377" s="235"/>
      <c r="O377" s="235"/>
      <c r="P377" s="235"/>
      <c r="Q377" s="235"/>
      <c r="R377" s="235"/>
      <c r="S377" s="235"/>
      <c r="T377" s="236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37" t="s">
        <v>119</v>
      </c>
      <c r="AU377" s="237" t="s">
        <v>79</v>
      </c>
      <c r="AV377" s="14" t="s">
        <v>79</v>
      </c>
      <c r="AW377" s="14" t="s">
        <v>33</v>
      </c>
      <c r="AX377" s="14" t="s">
        <v>72</v>
      </c>
      <c r="AY377" s="237" t="s">
        <v>107</v>
      </c>
    </row>
    <row r="378" s="13" customFormat="1">
      <c r="A378" s="13"/>
      <c r="B378" s="216"/>
      <c r="C378" s="217"/>
      <c r="D378" s="218" t="s">
        <v>119</v>
      </c>
      <c r="E378" s="219" t="s">
        <v>19</v>
      </c>
      <c r="F378" s="220" t="s">
        <v>171</v>
      </c>
      <c r="G378" s="217"/>
      <c r="H378" s="219" t="s">
        <v>19</v>
      </c>
      <c r="I378" s="221"/>
      <c r="J378" s="217"/>
      <c r="K378" s="217"/>
      <c r="L378" s="222"/>
      <c r="M378" s="223"/>
      <c r="N378" s="224"/>
      <c r="O378" s="224"/>
      <c r="P378" s="224"/>
      <c r="Q378" s="224"/>
      <c r="R378" s="224"/>
      <c r="S378" s="224"/>
      <c r="T378" s="225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26" t="s">
        <v>119</v>
      </c>
      <c r="AU378" s="226" t="s">
        <v>79</v>
      </c>
      <c r="AV378" s="13" t="s">
        <v>77</v>
      </c>
      <c r="AW378" s="13" t="s">
        <v>33</v>
      </c>
      <c r="AX378" s="13" t="s">
        <v>72</v>
      </c>
      <c r="AY378" s="226" t="s">
        <v>107</v>
      </c>
    </row>
    <row r="379" s="14" customFormat="1">
      <c r="A379" s="14"/>
      <c r="B379" s="227"/>
      <c r="C379" s="228"/>
      <c r="D379" s="218" t="s">
        <v>119</v>
      </c>
      <c r="E379" s="229" t="s">
        <v>19</v>
      </c>
      <c r="F379" s="230" t="s">
        <v>303</v>
      </c>
      <c r="G379" s="228"/>
      <c r="H379" s="231">
        <v>58.716000000000001</v>
      </c>
      <c r="I379" s="232"/>
      <c r="J379" s="228"/>
      <c r="K379" s="228"/>
      <c r="L379" s="233"/>
      <c r="M379" s="234"/>
      <c r="N379" s="235"/>
      <c r="O379" s="235"/>
      <c r="P379" s="235"/>
      <c r="Q379" s="235"/>
      <c r="R379" s="235"/>
      <c r="S379" s="235"/>
      <c r="T379" s="236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37" t="s">
        <v>119</v>
      </c>
      <c r="AU379" s="237" t="s">
        <v>79</v>
      </c>
      <c r="AV379" s="14" t="s">
        <v>79</v>
      </c>
      <c r="AW379" s="14" t="s">
        <v>33</v>
      </c>
      <c r="AX379" s="14" t="s">
        <v>72</v>
      </c>
      <c r="AY379" s="237" t="s">
        <v>107</v>
      </c>
    </row>
    <row r="380" s="13" customFormat="1">
      <c r="A380" s="13"/>
      <c r="B380" s="216"/>
      <c r="C380" s="217"/>
      <c r="D380" s="218" t="s">
        <v>119</v>
      </c>
      <c r="E380" s="219" t="s">
        <v>19</v>
      </c>
      <c r="F380" s="220" t="s">
        <v>173</v>
      </c>
      <c r="G380" s="217"/>
      <c r="H380" s="219" t="s">
        <v>19</v>
      </c>
      <c r="I380" s="221"/>
      <c r="J380" s="217"/>
      <c r="K380" s="217"/>
      <c r="L380" s="222"/>
      <c r="M380" s="223"/>
      <c r="N380" s="224"/>
      <c r="O380" s="224"/>
      <c r="P380" s="224"/>
      <c r="Q380" s="224"/>
      <c r="R380" s="224"/>
      <c r="S380" s="224"/>
      <c r="T380" s="225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26" t="s">
        <v>119</v>
      </c>
      <c r="AU380" s="226" t="s">
        <v>79</v>
      </c>
      <c r="AV380" s="13" t="s">
        <v>77</v>
      </c>
      <c r="AW380" s="13" t="s">
        <v>33</v>
      </c>
      <c r="AX380" s="13" t="s">
        <v>72</v>
      </c>
      <c r="AY380" s="226" t="s">
        <v>107</v>
      </c>
    </row>
    <row r="381" s="14" customFormat="1">
      <c r="A381" s="14"/>
      <c r="B381" s="227"/>
      <c r="C381" s="228"/>
      <c r="D381" s="218" t="s">
        <v>119</v>
      </c>
      <c r="E381" s="229" t="s">
        <v>19</v>
      </c>
      <c r="F381" s="230" t="s">
        <v>304</v>
      </c>
      <c r="G381" s="228"/>
      <c r="H381" s="231">
        <v>36.665999999999997</v>
      </c>
      <c r="I381" s="232"/>
      <c r="J381" s="228"/>
      <c r="K381" s="228"/>
      <c r="L381" s="233"/>
      <c r="M381" s="234"/>
      <c r="N381" s="235"/>
      <c r="O381" s="235"/>
      <c r="P381" s="235"/>
      <c r="Q381" s="235"/>
      <c r="R381" s="235"/>
      <c r="S381" s="235"/>
      <c r="T381" s="236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37" t="s">
        <v>119</v>
      </c>
      <c r="AU381" s="237" t="s">
        <v>79</v>
      </c>
      <c r="AV381" s="14" t="s">
        <v>79</v>
      </c>
      <c r="AW381" s="14" t="s">
        <v>33</v>
      </c>
      <c r="AX381" s="14" t="s">
        <v>72</v>
      </c>
      <c r="AY381" s="237" t="s">
        <v>107</v>
      </c>
    </row>
    <row r="382" s="13" customFormat="1">
      <c r="A382" s="13"/>
      <c r="B382" s="216"/>
      <c r="C382" s="217"/>
      <c r="D382" s="218" t="s">
        <v>119</v>
      </c>
      <c r="E382" s="219" t="s">
        <v>19</v>
      </c>
      <c r="F382" s="220" t="s">
        <v>137</v>
      </c>
      <c r="G382" s="217"/>
      <c r="H382" s="219" t="s">
        <v>19</v>
      </c>
      <c r="I382" s="221"/>
      <c r="J382" s="217"/>
      <c r="K382" s="217"/>
      <c r="L382" s="222"/>
      <c r="M382" s="223"/>
      <c r="N382" s="224"/>
      <c r="O382" s="224"/>
      <c r="P382" s="224"/>
      <c r="Q382" s="224"/>
      <c r="R382" s="224"/>
      <c r="S382" s="224"/>
      <c r="T382" s="22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26" t="s">
        <v>119</v>
      </c>
      <c r="AU382" s="226" t="s">
        <v>79</v>
      </c>
      <c r="AV382" s="13" t="s">
        <v>77</v>
      </c>
      <c r="AW382" s="13" t="s">
        <v>33</v>
      </c>
      <c r="AX382" s="13" t="s">
        <v>72</v>
      </c>
      <c r="AY382" s="226" t="s">
        <v>107</v>
      </c>
    </row>
    <row r="383" s="13" customFormat="1">
      <c r="A383" s="13"/>
      <c r="B383" s="216"/>
      <c r="C383" s="217"/>
      <c r="D383" s="218" t="s">
        <v>119</v>
      </c>
      <c r="E383" s="219" t="s">
        <v>19</v>
      </c>
      <c r="F383" s="220" t="s">
        <v>175</v>
      </c>
      <c r="G383" s="217"/>
      <c r="H383" s="219" t="s">
        <v>19</v>
      </c>
      <c r="I383" s="221"/>
      <c r="J383" s="217"/>
      <c r="K383" s="217"/>
      <c r="L383" s="222"/>
      <c r="M383" s="223"/>
      <c r="N383" s="224"/>
      <c r="O383" s="224"/>
      <c r="P383" s="224"/>
      <c r="Q383" s="224"/>
      <c r="R383" s="224"/>
      <c r="S383" s="224"/>
      <c r="T383" s="225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26" t="s">
        <v>119</v>
      </c>
      <c r="AU383" s="226" t="s">
        <v>79</v>
      </c>
      <c r="AV383" s="13" t="s">
        <v>77</v>
      </c>
      <c r="AW383" s="13" t="s">
        <v>33</v>
      </c>
      <c r="AX383" s="13" t="s">
        <v>72</v>
      </c>
      <c r="AY383" s="226" t="s">
        <v>107</v>
      </c>
    </row>
    <row r="384" s="14" customFormat="1">
      <c r="A384" s="14"/>
      <c r="B384" s="227"/>
      <c r="C384" s="228"/>
      <c r="D384" s="218" t="s">
        <v>119</v>
      </c>
      <c r="E384" s="229" t="s">
        <v>19</v>
      </c>
      <c r="F384" s="230" t="s">
        <v>300</v>
      </c>
      <c r="G384" s="228"/>
      <c r="H384" s="231">
        <v>240.786</v>
      </c>
      <c r="I384" s="232"/>
      <c r="J384" s="228"/>
      <c r="K384" s="228"/>
      <c r="L384" s="233"/>
      <c r="M384" s="234"/>
      <c r="N384" s="235"/>
      <c r="O384" s="235"/>
      <c r="P384" s="235"/>
      <c r="Q384" s="235"/>
      <c r="R384" s="235"/>
      <c r="S384" s="235"/>
      <c r="T384" s="236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37" t="s">
        <v>119</v>
      </c>
      <c r="AU384" s="237" t="s">
        <v>79</v>
      </c>
      <c r="AV384" s="14" t="s">
        <v>79</v>
      </c>
      <c r="AW384" s="14" t="s">
        <v>33</v>
      </c>
      <c r="AX384" s="14" t="s">
        <v>72</v>
      </c>
      <c r="AY384" s="237" t="s">
        <v>107</v>
      </c>
    </row>
    <row r="385" s="13" customFormat="1">
      <c r="A385" s="13"/>
      <c r="B385" s="216"/>
      <c r="C385" s="217"/>
      <c r="D385" s="218" t="s">
        <v>119</v>
      </c>
      <c r="E385" s="219" t="s">
        <v>19</v>
      </c>
      <c r="F385" s="220" t="s">
        <v>176</v>
      </c>
      <c r="G385" s="217"/>
      <c r="H385" s="219" t="s">
        <v>19</v>
      </c>
      <c r="I385" s="221"/>
      <c r="J385" s="217"/>
      <c r="K385" s="217"/>
      <c r="L385" s="222"/>
      <c r="M385" s="223"/>
      <c r="N385" s="224"/>
      <c r="O385" s="224"/>
      <c r="P385" s="224"/>
      <c r="Q385" s="224"/>
      <c r="R385" s="224"/>
      <c r="S385" s="224"/>
      <c r="T385" s="22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26" t="s">
        <v>119</v>
      </c>
      <c r="AU385" s="226" t="s">
        <v>79</v>
      </c>
      <c r="AV385" s="13" t="s">
        <v>77</v>
      </c>
      <c r="AW385" s="13" t="s">
        <v>33</v>
      </c>
      <c r="AX385" s="13" t="s">
        <v>72</v>
      </c>
      <c r="AY385" s="226" t="s">
        <v>107</v>
      </c>
    </row>
    <row r="386" s="14" customFormat="1">
      <c r="A386" s="14"/>
      <c r="B386" s="227"/>
      <c r="C386" s="228"/>
      <c r="D386" s="218" t="s">
        <v>119</v>
      </c>
      <c r="E386" s="229" t="s">
        <v>19</v>
      </c>
      <c r="F386" s="230" t="s">
        <v>301</v>
      </c>
      <c r="G386" s="228"/>
      <c r="H386" s="231">
        <v>64.007999999999996</v>
      </c>
      <c r="I386" s="232"/>
      <c r="J386" s="228"/>
      <c r="K386" s="228"/>
      <c r="L386" s="233"/>
      <c r="M386" s="234"/>
      <c r="N386" s="235"/>
      <c r="O386" s="235"/>
      <c r="P386" s="235"/>
      <c r="Q386" s="235"/>
      <c r="R386" s="235"/>
      <c r="S386" s="235"/>
      <c r="T386" s="236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37" t="s">
        <v>119</v>
      </c>
      <c r="AU386" s="237" t="s">
        <v>79</v>
      </c>
      <c r="AV386" s="14" t="s">
        <v>79</v>
      </c>
      <c r="AW386" s="14" t="s">
        <v>33</v>
      </c>
      <c r="AX386" s="14" t="s">
        <v>72</v>
      </c>
      <c r="AY386" s="237" t="s">
        <v>107</v>
      </c>
    </row>
    <row r="387" s="13" customFormat="1">
      <c r="A387" s="13"/>
      <c r="B387" s="216"/>
      <c r="C387" s="217"/>
      <c r="D387" s="218" t="s">
        <v>119</v>
      </c>
      <c r="E387" s="219" t="s">
        <v>19</v>
      </c>
      <c r="F387" s="220" t="s">
        <v>177</v>
      </c>
      <c r="G387" s="217"/>
      <c r="H387" s="219" t="s">
        <v>19</v>
      </c>
      <c r="I387" s="221"/>
      <c r="J387" s="217"/>
      <c r="K387" s="217"/>
      <c r="L387" s="222"/>
      <c r="M387" s="223"/>
      <c r="N387" s="224"/>
      <c r="O387" s="224"/>
      <c r="P387" s="224"/>
      <c r="Q387" s="224"/>
      <c r="R387" s="224"/>
      <c r="S387" s="224"/>
      <c r="T387" s="225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26" t="s">
        <v>119</v>
      </c>
      <c r="AU387" s="226" t="s">
        <v>79</v>
      </c>
      <c r="AV387" s="13" t="s">
        <v>77</v>
      </c>
      <c r="AW387" s="13" t="s">
        <v>33</v>
      </c>
      <c r="AX387" s="13" t="s">
        <v>72</v>
      </c>
      <c r="AY387" s="226" t="s">
        <v>107</v>
      </c>
    </row>
    <row r="388" s="14" customFormat="1">
      <c r="A388" s="14"/>
      <c r="B388" s="227"/>
      <c r="C388" s="228"/>
      <c r="D388" s="218" t="s">
        <v>119</v>
      </c>
      <c r="E388" s="229" t="s">
        <v>19</v>
      </c>
      <c r="F388" s="230" t="s">
        <v>302</v>
      </c>
      <c r="G388" s="228"/>
      <c r="H388" s="231">
        <v>36.917999999999999</v>
      </c>
      <c r="I388" s="232"/>
      <c r="J388" s="228"/>
      <c r="K388" s="228"/>
      <c r="L388" s="233"/>
      <c r="M388" s="234"/>
      <c r="N388" s="235"/>
      <c r="O388" s="235"/>
      <c r="P388" s="235"/>
      <c r="Q388" s="235"/>
      <c r="R388" s="235"/>
      <c r="S388" s="235"/>
      <c r="T388" s="236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37" t="s">
        <v>119</v>
      </c>
      <c r="AU388" s="237" t="s">
        <v>79</v>
      </c>
      <c r="AV388" s="14" t="s">
        <v>79</v>
      </c>
      <c r="AW388" s="14" t="s">
        <v>33</v>
      </c>
      <c r="AX388" s="14" t="s">
        <v>72</v>
      </c>
      <c r="AY388" s="237" t="s">
        <v>107</v>
      </c>
    </row>
    <row r="389" s="15" customFormat="1">
      <c r="A389" s="15"/>
      <c r="B389" s="238"/>
      <c r="C389" s="239"/>
      <c r="D389" s="218" t="s">
        <v>119</v>
      </c>
      <c r="E389" s="240" t="s">
        <v>19</v>
      </c>
      <c r="F389" s="241" t="s">
        <v>126</v>
      </c>
      <c r="G389" s="239"/>
      <c r="H389" s="242">
        <v>501.73200000000003</v>
      </c>
      <c r="I389" s="243"/>
      <c r="J389" s="239"/>
      <c r="K389" s="239"/>
      <c r="L389" s="244"/>
      <c r="M389" s="245"/>
      <c r="N389" s="246"/>
      <c r="O389" s="246"/>
      <c r="P389" s="246"/>
      <c r="Q389" s="246"/>
      <c r="R389" s="246"/>
      <c r="S389" s="246"/>
      <c r="T389" s="247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48" t="s">
        <v>119</v>
      </c>
      <c r="AU389" s="248" t="s">
        <v>79</v>
      </c>
      <c r="AV389" s="15" t="s">
        <v>127</v>
      </c>
      <c r="AW389" s="15" t="s">
        <v>33</v>
      </c>
      <c r="AX389" s="15" t="s">
        <v>72</v>
      </c>
      <c r="AY389" s="248" t="s">
        <v>107</v>
      </c>
    </row>
    <row r="390" s="13" customFormat="1">
      <c r="A390" s="13"/>
      <c r="B390" s="216"/>
      <c r="C390" s="217"/>
      <c r="D390" s="218" t="s">
        <v>119</v>
      </c>
      <c r="E390" s="219" t="s">
        <v>19</v>
      </c>
      <c r="F390" s="220" t="s">
        <v>141</v>
      </c>
      <c r="G390" s="217"/>
      <c r="H390" s="219" t="s">
        <v>19</v>
      </c>
      <c r="I390" s="221"/>
      <c r="J390" s="217"/>
      <c r="K390" s="217"/>
      <c r="L390" s="222"/>
      <c r="M390" s="223"/>
      <c r="N390" s="224"/>
      <c r="O390" s="224"/>
      <c r="P390" s="224"/>
      <c r="Q390" s="224"/>
      <c r="R390" s="224"/>
      <c r="S390" s="224"/>
      <c r="T390" s="225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26" t="s">
        <v>119</v>
      </c>
      <c r="AU390" s="226" t="s">
        <v>79</v>
      </c>
      <c r="AV390" s="13" t="s">
        <v>77</v>
      </c>
      <c r="AW390" s="13" t="s">
        <v>33</v>
      </c>
      <c r="AX390" s="13" t="s">
        <v>72</v>
      </c>
      <c r="AY390" s="226" t="s">
        <v>107</v>
      </c>
    </row>
    <row r="391" s="13" customFormat="1">
      <c r="A391" s="13"/>
      <c r="B391" s="216"/>
      <c r="C391" s="217"/>
      <c r="D391" s="218" t="s">
        <v>119</v>
      </c>
      <c r="E391" s="219" t="s">
        <v>19</v>
      </c>
      <c r="F391" s="220" t="s">
        <v>142</v>
      </c>
      <c r="G391" s="217"/>
      <c r="H391" s="219" t="s">
        <v>19</v>
      </c>
      <c r="I391" s="221"/>
      <c r="J391" s="217"/>
      <c r="K391" s="217"/>
      <c r="L391" s="222"/>
      <c r="M391" s="223"/>
      <c r="N391" s="224"/>
      <c r="O391" s="224"/>
      <c r="P391" s="224"/>
      <c r="Q391" s="224"/>
      <c r="R391" s="224"/>
      <c r="S391" s="224"/>
      <c r="T391" s="225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26" t="s">
        <v>119</v>
      </c>
      <c r="AU391" s="226" t="s">
        <v>79</v>
      </c>
      <c r="AV391" s="13" t="s">
        <v>77</v>
      </c>
      <c r="AW391" s="13" t="s">
        <v>33</v>
      </c>
      <c r="AX391" s="13" t="s">
        <v>72</v>
      </c>
      <c r="AY391" s="226" t="s">
        <v>107</v>
      </c>
    </row>
    <row r="392" s="13" customFormat="1">
      <c r="A392" s="13"/>
      <c r="B392" s="216"/>
      <c r="C392" s="217"/>
      <c r="D392" s="218" t="s">
        <v>119</v>
      </c>
      <c r="E392" s="219" t="s">
        <v>19</v>
      </c>
      <c r="F392" s="220" t="s">
        <v>178</v>
      </c>
      <c r="G392" s="217"/>
      <c r="H392" s="219" t="s">
        <v>19</v>
      </c>
      <c r="I392" s="221"/>
      <c r="J392" s="217"/>
      <c r="K392" s="217"/>
      <c r="L392" s="222"/>
      <c r="M392" s="223"/>
      <c r="N392" s="224"/>
      <c r="O392" s="224"/>
      <c r="P392" s="224"/>
      <c r="Q392" s="224"/>
      <c r="R392" s="224"/>
      <c r="S392" s="224"/>
      <c r="T392" s="225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26" t="s">
        <v>119</v>
      </c>
      <c r="AU392" s="226" t="s">
        <v>79</v>
      </c>
      <c r="AV392" s="13" t="s">
        <v>77</v>
      </c>
      <c r="AW392" s="13" t="s">
        <v>33</v>
      </c>
      <c r="AX392" s="13" t="s">
        <v>72</v>
      </c>
      <c r="AY392" s="226" t="s">
        <v>107</v>
      </c>
    </row>
    <row r="393" s="14" customFormat="1">
      <c r="A393" s="14"/>
      <c r="B393" s="227"/>
      <c r="C393" s="228"/>
      <c r="D393" s="218" t="s">
        <v>119</v>
      </c>
      <c r="E393" s="229" t="s">
        <v>19</v>
      </c>
      <c r="F393" s="230" t="s">
        <v>303</v>
      </c>
      <c r="G393" s="228"/>
      <c r="H393" s="231">
        <v>58.716000000000001</v>
      </c>
      <c r="I393" s="232"/>
      <c r="J393" s="228"/>
      <c r="K393" s="228"/>
      <c r="L393" s="233"/>
      <c r="M393" s="234"/>
      <c r="N393" s="235"/>
      <c r="O393" s="235"/>
      <c r="P393" s="235"/>
      <c r="Q393" s="235"/>
      <c r="R393" s="235"/>
      <c r="S393" s="235"/>
      <c r="T393" s="236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37" t="s">
        <v>119</v>
      </c>
      <c r="AU393" s="237" t="s">
        <v>79</v>
      </c>
      <c r="AV393" s="14" t="s">
        <v>79</v>
      </c>
      <c r="AW393" s="14" t="s">
        <v>33</v>
      </c>
      <c r="AX393" s="14" t="s">
        <v>72</v>
      </c>
      <c r="AY393" s="237" t="s">
        <v>107</v>
      </c>
    </row>
    <row r="394" s="13" customFormat="1">
      <c r="A394" s="13"/>
      <c r="B394" s="216"/>
      <c r="C394" s="217"/>
      <c r="D394" s="218" t="s">
        <v>119</v>
      </c>
      <c r="E394" s="219" t="s">
        <v>19</v>
      </c>
      <c r="F394" s="220" t="s">
        <v>179</v>
      </c>
      <c r="G394" s="217"/>
      <c r="H394" s="219" t="s">
        <v>19</v>
      </c>
      <c r="I394" s="221"/>
      <c r="J394" s="217"/>
      <c r="K394" s="217"/>
      <c r="L394" s="222"/>
      <c r="M394" s="223"/>
      <c r="N394" s="224"/>
      <c r="O394" s="224"/>
      <c r="P394" s="224"/>
      <c r="Q394" s="224"/>
      <c r="R394" s="224"/>
      <c r="S394" s="224"/>
      <c r="T394" s="225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26" t="s">
        <v>119</v>
      </c>
      <c r="AU394" s="226" t="s">
        <v>79</v>
      </c>
      <c r="AV394" s="13" t="s">
        <v>77</v>
      </c>
      <c r="AW394" s="13" t="s">
        <v>33</v>
      </c>
      <c r="AX394" s="13" t="s">
        <v>72</v>
      </c>
      <c r="AY394" s="226" t="s">
        <v>107</v>
      </c>
    </row>
    <row r="395" s="14" customFormat="1">
      <c r="A395" s="14"/>
      <c r="B395" s="227"/>
      <c r="C395" s="228"/>
      <c r="D395" s="218" t="s">
        <v>119</v>
      </c>
      <c r="E395" s="229" t="s">
        <v>19</v>
      </c>
      <c r="F395" s="230" t="s">
        <v>299</v>
      </c>
      <c r="G395" s="228"/>
      <c r="H395" s="231">
        <v>81.332999999999998</v>
      </c>
      <c r="I395" s="232"/>
      <c r="J395" s="228"/>
      <c r="K395" s="228"/>
      <c r="L395" s="233"/>
      <c r="M395" s="234"/>
      <c r="N395" s="235"/>
      <c r="O395" s="235"/>
      <c r="P395" s="235"/>
      <c r="Q395" s="235"/>
      <c r="R395" s="235"/>
      <c r="S395" s="235"/>
      <c r="T395" s="236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37" t="s">
        <v>119</v>
      </c>
      <c r="AU395" s="237" t="s">
        <v>79</v>
      </c>
      <c r="AV395" s="14" t="s">
        <v>79</v>
      </c>
      <c r="AW395" s="14" t="s">
        <v>33</v>
      </c>
      <c r="AX395" s="14" t="s">
        <v>72</v>
      </c>
      <c r="AY395" s="237" t="s">
        <v>107</v>
      </c>
    </row>
    <row r="396" s="13" customFormat="1">
      <c r="A396" s="13"/>
      <c r="B396" s="216"/>
      <c r="C396" s="217"/>
      <c r="D396" s="218" t="s">
        <v>119</v>
      </c>
      <c r="E396" s="219" t="s">
        <v>19</v>
      </c>
      <c r="F396" s="220" t="s">
        <v>145</v>
      </c>
      <c r="G396" s="217"/>
      <c r="H396" s="219" t="s">
        <v>19</v>
      </c>
      <c r="I396" s="221"/>
      <c r="J396" s="217"/>
      <c r="K396" s="217"/>
      <c r="L396" s="222"/>
      <c r="M396" s="223"/>
      <c r="N396" s="224"/>
      <c r="O396" s="224"/>
      <c r="P396" s="224"/>
      <c r="Q396" s="224"/>
      <c r="R396" s="224"/>
      <c r="S396" s="224"/>
      <c r="T396" s="225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26" t="s">
        <v>119</v>
      </c>
      <c r="AU396" s="226" t="s">
        <v>79</v>
      </c>
      <c r="AV396" s="13" t="s">
        <v>77</v>
      </c>
      <c r="AW396" s="13" t="s">
        <v>33</v>
      </c>
      <c r="AX396" s="13" t="s">
        <v>72</v>
      </c>
      <c r="AY396" s="226" t="s">
        <v>107</v>
      </c>
    </row>
    <row r="397" s="13" customFormat="1">
      <c r="A397" s="13"/>
      <c r="B397" s="216"/>
      <c r="C397" s="217"/>
      <c r="D397" s="218" t="s">
        <v>119</v>
      </c>
      <c r="E397" s="219" t="s">
        <v>19</v>
      </c>
      <c r="F397" s="220" t="s">
        <v>180</v>
      </c>
      <c r="G397" s="217"/>
      <c r="H397" s="219" t="s">
        <v>19</v>
      </c>
      <c r="I397" s="221"/>
      <c r="J397" s="217"/>
      <c r="K397" s="217"/>
      <c r="L397" s="222"/>
      <c r="M397" s="223"/>
      <c r="N397" s="224"/>
      <c r="O397" s="224"/>
      <c r="P397" s="224"/>
      <c r="Q397" s="224"/>
      <c r="R397" s="224"/>
      <c r="S397" s="224"/>
      <c r="T397" s="225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26" t="s">
        <v>119</v>
      </c>
      <c r="AU397" s="226" t="s">
        <v>79</v>
      </c>
      <c r="AV397" s="13" t="s">
        <v>77</v>
      </c>
      <c r="AW397" s="13" t="s">
        <v>33</v>
      </c>
      <c r="AX397" s="13" t="s">
        <v>72</v>
      </c>
      <c r="AY397" s="226" t="s">
        <v>107</v>
      </c>
    </row>
    <row r="398" s="14" customFormat="1">
      <c r="A398" s="14"/>
      <c r="B398" s="227"/>
      <c r="C398" s="228"/>
      <c r="D398" s="218" t="s">
        <v>119</v>
      </c>
      <c r="E398" s="229" t="s">
        <v>19</v>
      </c>
      <c r="F398" s="230" t="s">
        <v>301</v>
      </c>
      <c r="G398" s="228"/>
      <c r="H398" s="231">
        <v>64.007999999999996</v>
      </c>
      <c r="I398" s="232"/>
      <c r="J398" s="228"/>
      <c r="K398" s="228"/>
      <c r="L398" s="233"/>
      <c r="M398" s="234"/>
      <c r="N398" s="235"/>
      <c r="O398" s="235"/>
      <c r="P398" s="235"/>
      <c r="Q398" s="235"/>
      <c r="R398" s="235"/>
      <c r="S398" s="235"/>
      <c r="T398" s="236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37" t="s">
        <v>119</v>
      </c>
      <c r="AU398" s="237" t="s">
        <v>79</v>
      </c>
      <c r="AV398" s="14" t="s">
        <v>79</v>
      </c>
      <c r="AW398" s="14" t="s">
        <v>33</v>
      </c>
      <c r="AX398" s="14" t="s">
        <v>72</v>
      </c>
      <c r="AY398" s="237" t="s">
        <v>107</v>
      </c>
    </row>
    <row r="399" s="13" customFormat="1">
      <c r="A399" s="13"/>
      <c r="B399" s="216"/>
      <c r="C399" s="217"/>
      <c r="D399" s="218" t="s">
        <v>119</v>
      </c>
      <c r="E399" s="219" t="s">
        <v>19</v>
      </c>
      <c r="F399" s="220" t="s">
        <v>181</v>
      </c>
      <c r="G399" s="217"/>
      <c r="H399" s="219" t="s">
        <v>19</v>
      </c>
      <c r="I399" s="221"/>
      <c r="J399" s="217"/>
      <c r="K399" s="217"/>
      <c r="L399" s="222"/>
      <c r="M399" s="223"/>
      <c r="N399" s="224"/>
      <c r="O399" s="224"/>
      <c r="P399" s="224"/>
      <c r="Q399" s="224"/>
      <c r="R399" s="224"/>
      <c r="S399" s="224"/>
      <c r="T399" s="225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26" t="s">
        <v>119</v>
      </c>
      <c r="AU399" s="226" t="s">
        <v>79</v>
      </c>
      <c r="AV399" s="13" t="s">
        <v>77</v>
      </c>
      <c r="AW399" s="13" t="s">
        <v>33</v>
      </c>
      <c r="AX399" s="13" t="s">
        <v>72</v>
      </c>
      <c r="AY399" s="226" t="s">
        <v>107</v>
      </c>
    </row>
    <row r="400" s="14" customFormat="1">
      <c r="A400" s="14"/>
      <c r="B400" s="227"/>
      <c r="C400" s="228"/>
      <c r="D400" s="218" t="s">
        <v>119</v>
      </c>
      <c r="E400" s="229" t="s">
        <v>19</v>
      </c>
      <c r="F400" s="230" t="s">
        <v>305</v>
      </c>
      <c r="G400" s="228"/>
      <c r="H400" s="231">
        <v>127.953</v>
      </c>
      <c r="I400" s="232"/>
      <c r="J400" s="228"/>
      <c r="K400" s="228"/>
      <c r="L400" s="233"/>
      <c r="M400" s="234"/>
      <c r="N400" s="235"/>
      <c r="O400" s="235"/>
      <c r="P400" s="235"/>
      <c r="Q400" s="235"/>
      <c r="R400" s="235"/>
      <c r="S400" s="235"/>
      <c r="T400" s="236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37" t="s">
        <v>119</v>
      </c>
      <c r="AU400" s="237" t="s">
        <v>79</v>
      </c>
      <c r="AV400" s="14" t="s">
        <v>79</v>
      </c>
      <c r="AW400" s="14" t="s">
        <v>33</v>
      </c>
      <c r="AX400" s="14" t="s">
        <v>72</v>
      </c>
      <c r="AY400" s="237" t="s">
        <v>107</v>
      </c>
    </row>
    <row r="401" s="13" customFormat="1">
      <c r="A401" s="13"/>
      <c r="B401" s="216"/>
      <c r="C401" s="217"/>
      <c r="D401" s="218" t="s">
        <v>119</v>
      </c>
      <c r="E401" s="219" t="s">
        <v>19</v>
      </c>
      <c r="F401" s="220" t="s">
        <v>183</v>
      </c>
      <c r="G401" s="217"/>
      <c r="H401" s="219" t="s">
        <v>19</v>
      </c>
      <c r="I401" s="221"/>
      <c r="J401" s="217"/>
      <c r="K401" s="217"/>
      <c r="L401" s="222"/>
      <c r="M401" s="223"/>
      <c r="N401" s="224"/>
      <c r="O401" s="224"/>
      <c r="P401" s="224"/>
      <c r="Q401" s="224"/>
      <c r="R401" s="224"/>
      <c r="S401" s="224"/>
      <c r="T401" s="225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26" t="s">
        <v>119</v>
      </c>
      <c r="AU401" s="226" t="s">
        <v>79</v>
      </c>
      <c r="AV401" s="13" t="s">
        <v>77</v>
      </c>
      <c r="AW401" s="13" t="s">
        <v>33</v>
      </c>
      <c r="AX401" s="13" t="s">
        <v>72</v>
      </c>
      <c r="AY401" s="226" t="s">
        <v>107</v>
      </c>
    </row>
    <row r="402" s="14" customFormat="1">
      <c r="A402" s="14"/>
      <c r="B402" s="227"/>
      <c r="C402" s="228"/>
      <c r="D402" s="218" t="s">
        <v>119</v>
      </c>
      <c r="E402" s="229" t="s">
        <v>19</v>
      </c>
      <c r="F402" s="230" t="s">
        <v>302</v>
      </c>
      <c r="G402" s="228"/>
      <c r="H402" s="231">
        <v>36.917999999999999</v>
      </c>
      <c r="I402" s="232"/>
      <c r="J402" s="228"/>
      <c r="K402" s="228"/>
      <c r="L402" s="233"/>
      <c r="M402" s="234"/>
      <c r="N402" s="235"/>
      <c r="O402" s="235"/>
      <c r="P402" s="235"/>
      <c r="Q402" s="235"/>
      <c r="R402" s="235"/>
      <c r="S402" s="235"/>
      <c r="T402" s="236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37" t="s">
        <v>119</v>
      </c>
      <c r="AU402" s="237" t="s">
        <v>79</v>
      </c>
      <c r="AV402" s="14" t="s">
        <v>79</v>
      </c>
      <c r="AW402" s="14" t="s">
        <v>33</v>
      </c>
      <c r="AX402" s="14" t="s">
        <v>72</v>
      </c>
      <c r="AY402" s="237" t="s">
        <v>107</v>
      </c>
    </row>
    <row r="403" s="15" customFormat="1">
      <c r="A403" s="15"/>
      <c r="B403" s="238"/>
      <c r="C403" s="239"/>
      <c r="D403" s="218" t="s">
        <v>119</v>
      </c>
      <c r="E403" s="240" t="s">
        <v>19</v>
      </c>
      <c r="F403" s="241" t="s">
        <v>126</v>
      </c>
      <c r="G403" s="239"/>
      <c r="H403" s="242">
        <v>368.928</v>
      </c>
      <c r="I403" s="243"/>
      <c r="J403" s="239"/>
      <c r="K403" s="239"/>
      <c r="L403" s="244"/>
      <c r="M403" s="245"/>
      <c r="N403" s="246"/>
      <c r="O403" s="246"/>
      <c r="P403" s="246"/>
      <c r="Q403" s="246"/>
      <c r="R403" s="246"/>
      <c r="S403" s="246"/>
      <c r="T403" s="247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48" t="s">
        <v>119</v>
      </c>
      <c r="AU403" s="248" t="s">
        <v>79</v>
      </c>
      <c r="AV403" s="15" t="s">
        <v>127</v>
      </c>
      <c r="AW403" s="15" t="s">
        <v>33</v>
      </c>
      <c r="AX403" s="15" t="s">
        <v>72</v>
      </c>
      <c r="AY403" s="248" t="s">
        <v>107</v>
      </c>
    </row>
    <row r="404" s="16" customFormat="1">
      <c r="A404" s="16"/>
      <c r="B404" s="249"/>
      <c r="C404" s="250"/>
      <c r="D404" s="218" t="s">
        <v>119</v>
      </c>
      <c r="E404" s="251" t="s">
        <v>19</v>
      </c>
      <c r="F404" s="252" t="s">
        <v>149</v>
      </c>
      <c r="G404" s="250"/>
      <c r="H404" s="253">
        <v>1792.973</v>
      </c>
      <c r="I404" s="254"/>
      <c r="J404" s="250"/>
      <c r="K404" s="250"/>
      <c r="L404" s="255"/>
      <c r="M404" s="256"/>
      <c r="N404" s="257"/>
      <c r="O404" s="257"/>
      <c r="P404" s="257"/>
      <c r="Q404" s="257"/>
      <c r="R404" s="257"/>
      <c r="S404" s="257"/>
      <c r="T404" s="258"/>
      <c r="U404" s="16"/>
      <c r="V404" s="16"/>
      <c r="W404" s="16"/>
      <c r="X404" s="16"/>
      <c r="Y404" s="16"/>
      <c r="Z404" s="16"/>
      <c r="AA404" s="16"/>
      <c r="AB404" s="16"/>
      <c r="AC404" s="16"/>
      <c r="AD404" s="16"/>
      <c r="AE404" s="16"/>
      <c r="AT404" s="259" t="s">
        <v>119</v>
      </c>
      <c r="AU404" s="259" t="s">
        <v>79</v>
      </c>
      <c r="AV404" s="16" t="s">
        <v>115</v>
      </c>
      <c r="AW404" s="16" t="s">
        <v>33</v>
      </c>
      <c r="AX404" s="16" t="s">
        <v>77</v>
      </c>
      <c r="AY404" s="259" t="s">
        <v>107</v>
      </c>
    </row>
    <row r="405" s="2" customFormat="1" ht="37.8" customHeight="1">
      <c r="A405" s="39"/>
      <c r="B405" s="40"/>
      <c r="C405" s="198" t="s">
        <v>306</v>
      </c>
      <c r="D405" s="198" t="s">
        <v>110</v>
      </c>
      <c r="E405" s="199" t="s">
        <v>307</v>
      </c>
      <c r="F405" s="200" t="s">
        <v>308</v>
      </c>
      <c r="G405" s="201" t="s">
        <v>113</v>
      </c>
      <c r="H405" s="202">
        <v>1792.973</v>
      </c>
      <c r="I405" s="203"/>
      <c r="J405" s="204">
        <f>ROUND(I405*H405,2)</f>
        <v>0</v>
      </c>
      <c r="K405" s="200" t="s">
        <v>114</v>
      </c>
      <c r="L405" s="45"/>
      <c r="M405" s="205" t="s">
        <v>19</v>
      </c>
      <c r="N405" s="206" t="s">
        <v>43</v>
      </c>
      <c r="O405" s="85"/>
      <c r="P405" s="207">
        <f>O405*H405</f>
        <v>0</v>
      </c>
      <c r="Q405" s="207">
        <v>0.00029</v>
      </c>
      <c r="R405" s="207">
        <f>Q405*H405</f>
        <v>0.51996217</v>
      </c>
      <c r="S405" s="207">
        <v>0</v>
      </c>
      <c r="T405" s="208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09" t="s">
        <v>157</v>
      </c>
      <c r="AT405" s="209" t="s">
        <v>110</v>
      </c>
      <c r="AU405" s="209" t="s">
        <v>79</v>
      </c>
      <c r="AY405" s="18" t="s">
        <v>107</v>
      </c>
      <c r="BE405" s="210">
        <f>IF(N405="základní",J405,0)</f>
        <v>0</v>
      </c>
      <c r="BF405" s="210">
        <f>IF(N405="snížená",J405,0)</f>
        <v>0</v>
      </c>
      <c r="BG405" s="210">
        <f>IF(N405="zákl. přenesená",J405,0)</f>
        <v>0</v>
      </c>
      <c r="BH405" s="210">
        <f>IF(N405="sníž. přenesená",J405,0)</f>
        <v>0</v>
      </c>
      <c r="BI405" s="210">
        <f>IF(N405="nulová",J405,0)</f>
        <v>0</v>
      </c>
      <c r="BJ405" s="18" t="s">
        <v>77</v>
      </c>
      <c r="BK405" s="210">
        <f>ROUND(I405*H405,2)</f>
        <v>0</v>
      </c>
      <c r="BL405" s="18" t="s">
        <v>157</v>
      </c>
      <c r="BM405" s="209" t="s">
        <v>309</v>
      </c>
    </row>
    <row r="406" s="2" customFormat="1">
      <c r="A406" s="39"/>
      <c r="B406" s="40"/>
      <c r="C406" s="41"/>
      <c r="D406" s="211" t="s">
        <v>117</v>
      </c>
      <c r="E406" s="41"/>
      <c r="F406" s="212" t="s">
        <v>310</v>
      </c>
      <c r="G406" s="41"/>
      <c r="H406" s="41"/>
      <c r="I406" s="213"/>
      <c r="J406" s="41"/>
      <c r="K406" s="41"/>
      <c r="L406" s="45"/>
      <c r="M406" s="214"/>
      <c r="N406" s="215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117</v>
      </c>
      <c r="AU406" s="18" t="s">
        <v>79</v>
      </c>
    </row>
    <row r="407" s="13" customFormat="1">
      <c r="A407" s="13"/>
      <c r="B407" s="216"/>
      <c r="C407" s="217"/>
      <c r="D407" s="218" t="s">
        <v>119</v>
      </c>
      <c r="E407" s="219" t="s">
        <v>19</v>
      </c>
      <c r="F407" s="220" t="s">
        <v>120</v>
      </c>
      <c r="G407" s="217"/>
      <c r="H407" s="219" t="s">
        <v>19</v>
      </c>
      <c r="I407" s="221"/>
      <c r="J407" s="217"/>
      <c r="K407" s="217"/>
      <c r="L407" s="222"/>
      <c r="M407" s="223"/>
      <c r="N407" s="224"/>
      <c r="O407" s="224"/>
      <c r="P407" s="224"/>
      <c r="Q407" s="224"/>
      <c r="R407" s="224"/>
      <c r="S407" s="224"/>
      <c r="T407" s="225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26" t="s">
        <v>119</v>
      </c>
      <c r="AU407" s="226" t="s">
        <v>79</v>
      </c>
      <c r="AV407" s="13" t="s">
        <v>77</v>
      </c>
      <c r="AW407" s="13" t="s">
        <v>33</v>
      </c>
      <c r="AX407" s="13" t="s">
        <v>72</v>
      </c>
      <c r="AY407" s="226" t="s">
        <v>107</v>
      </c>
    </row>
    <row r="408" s="13" customFormat="1">
      <c r="A408" s="13"/>
      <c r="B408" s="216"/>
      <c r="C408" s="217"/>
      <c r="D408" s="218" t="s">
        <v>119</v>
      </c>
      <c r="E408" s="219" t="s">
        <v>19</v>
      </c>
      <c r="F408" s="220" t="s">
        <v>121</v>
      </c>
      <c r="G408" s="217"/>
      <c r="H408" s="219" t="s">
        <v>19</v>
      </c>
      <c r="I408" s="221"/>
      <c r="J408" s="217"/>
      <c r="K408" s="217"/>
      <c r="L408" s="222"/>
      <c r="M408" s="223"/>
      <c r="N408" s="224"/>
      <c r="O408" s="224"/>
      <c r="P408" s="224"/>
      <c r="Q408" s="224"/>
      <c r="R408" s="224"/>
      <c r="S408" s="224"/>
      <c r="T408" s="225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26" t="s">
        <v>119</v>
      </c>
      <c r="AU408" s="226" t="s">
        <v>79</v>
      </c>
      <c r="AV408" s="13" t="s">
        <v>77</v>
      </c>
      <c r="AW408" s="13" t="s">
        <v>33</v>
      </c>
      <c r="AX408" s="13" t="s">
        <v>72</v>
      </c>
      <c r="AY408" s="226" t="s">
        <v>107</v>
      </c>
    </row>
    <row r="409" s="14" customFormat="1">
      <c r="A409" s="14"/>
      <c r="B409" s="227"/>
      <c r="C409" s="228"/>
      <c r="D409" s="218" t="s">
        <v>119</v>
      </c>
      <c r="E409" s="229" t="s">
        <v>19</v>
      </c>
      <c r="F409" s="230" t="s">
        <v>311</v>
      </c>
      <c r="G409" s="228"/>
      <c r="H409" s="231">
        <v>1792.973</v>
      </c>
      <c r="I409" s="232"/>
      <c r="J409" s="228"/>
      <c r="K409" s="228"/>
      <c r="L409" s="233"/>
      <c r="M409" s="234"/>
      <c r="N409" s="235"/>
      <c r="O409" s="235"/>
      <c r="P409" s="235"/>
      <c r="Q409" s="235"/>
      <c r="R409" s="235"/>
      <c r="S409" s="235"/>
      <c r="T409" s="236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37" t="s">
        <v>119</v>
      </c>
      <c r="AU409" s="237" t="s">
        <v>79</v>
      </c>
      <c r="AV409" s="14" t="s">
        <v>79</v>
      </c>
      <c r="AW409" s="14" t="s">
        <v>33</v>
      </c>
      <c r="AX409" s="14" t="s">
        <v>72</v>
      </c>
      <c r="AY409" s="237" t="s">
        <v>107</v>
      </c>
    </row>
    <row r="410" s="16" customFormat="1">
      <c r="A410" s="16"/>
      <c r="B410" s="249"/>
      <c r="C410" s="250"/>
      <c r="D410" s="218" t="s">
        <v>119</v>
      </c>
      <c r="E410" s="251" t="s">
        <v>19</v>
      </c>
      <c r="F410" s="252" t="s">
        <v>149</v>
      </c>
      <c r="G410" s="250"/>
      <c r="H410" s="253">
        <v>1792.973</v>
      </c>
      <c r="I410" s="254"/>
      <c r="J410" s="250"/>
      <c r="K410" s="250"/>
      <c r="L410" s="255"/>
      <c r="M410" s="256"/>
      <c r="N410" s="257"/>
      <c r="O410" s="257"/>
      <c r="P410" s="257"/>
      <c r="Q410" s="257"/>
      <c r="R410" s="257"/>
      <c r="S410" s="257"/>
      <c r="T410" s="258"/>
      <c r="U410" s="16"/>
      <c r="V410" s="16"/>
      <c r="W410" s="16"/>
      <c r="X410" s="16"/>
      <c r="Y410" s="16"/>
      <c r="Z410" s="16"/>
      <c r="AA410" s="16"/>
      <c r="AB410" s="16"/>
      <c r="AC410" s="16"/>
      <c r="AD410" s="16"/>
      <c r="AE410" s="16"/>
      <c r="AT410" s="259" t="s">
        <v>119</v>
      </c>
      <c r="AU410" s="259" t="s">
        <v>79</v>
      </c>
      <c r="AV410" s="16" t="s">
        <v>115</v>
      </c>
      <c r="AW410" s="16" t="s">
        <v>33</v>
      </c>
      <c r="AX410" s="16" t="s">
        <v>77</v>
      </c>
      <c r="AY410" s="259" t="s">
        <v>107</v>
      </c>
    </row>
    <row r="411" s="12" customFormat="1" ht="25.92" customHeight="1">
      <c r="A411" s="12"/>
      <c r="B411" s="182"/>
      <c r="C411" s="183"/>
      <c r="D411" s="184" t="s">
        <v>71</v>
      </c>
      <c r="E411" s="185" t="s">
        <v>312</v>
      </c>
      <c r="F411" s="185" t="s">
        <v>313</v>
      </c>
      <c r="G411" s="183"/>
      <c r="H411" s="183"/>
      <c r="I411" s="186"/>
      <c r="J411" s="187">
        <f>BK411</f>
        <v>0</v>
      </c>
      <c r="K411" s="183"/>
      <c r="L411" s="188"/>
      <c r="M411" s="189"/>
      <c r="N411" s="190"/>
      <c r="O411" s="190"/>
      <c r="P411" s="191">
        <f>SUM(P412:P454)</f>
        <v>0</v>
      </c>
      <c r="Q411" s="190"/>
      <c r="R411" s="191">
        <f>SUM(R412:R454)</f>
        <v>0</v>
      </c>
      <c r="S411" s="190"/>
      <c r="T411" s="192">
        <f>SUM(T412:T454)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193" t="s">
        <v>115</v>
      </c>
      <c r="AT411" s="194" t="s">
        <v>71</v>
      </c>
      <c r="AU411" s="194" t="s">
        <v>72</v>
      </c>
      <c r="AY411" s="193" t="s">
        <v>107</v>
      </c>
      <c r="BK411" s="195">
        <f>SUM(BK412:BK454)</f>
        <v>0</v>
      </c>
    </row>
    <row r="412" s="2" customFormat="1" ht="24.15" customHeight="1">
      <c r="A412" s="39"/>
      <c r="B412" s="40"/>
      <c r="C412" s="198" t="s">
        <v>7</v>
      </c>
      <c r="D412" s="198" t="s">
        <v>110</v>
      </c>
      <c r="E412" s="199" t="s">
        <v>314</v>
      </c>
      <c r="F412" s="200" t="s">
        <v>315</v>
      </c>
      <c r="G412" s="201" t="s">
        <v>316</v>
      </c>
      <c r="H412" s="202">
        <v>72</v>
      </c>
      <c r="I412" s="203"/>
      <c r="J412" s="204">
        <f>ROUND(I412*H412,2)</f>
        <v>0</v>
      </c>
      <c r="K412" s="200" t="s">
        <v>114</v>
      </c>
      <c r="L412" s="45"/>
      <c r="M412" s="205" t="s">
        <v>19</v>
      </c>
      <c r="N412" s="206" t="s">
        <v>43</v>
      </c>
      <c r="O412" s="85"/>
      <c r="P412" s="207">
        <f>O412*H412</f>
        <v>0</v>
      </c>
      <c r="Q412" s="207">
        <v>0</v>
      </c>
      <c r="R412" s="207">
        <f>Q412*H412</f>
        <v>0</v>
      </c>
      <c r="S412" s="207">
        <v>0</v>
      </c>
      <c r="T412" s="208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09" t="s">
        <v>317</v>
      </c>
      <c r="AT412" s="209" t="s">
        <v>110</v>
      </c>
      <c r="AU412" s="209" t="s">
        <v>77</v>
      </c>
      <c r="AY412" s="18" t="s">
        <v>107</v>
      </c>
      <c r="BE412" s="210">
        <f>IF(N412="základní",J412,0)</f>
        <v>0</v>
      </c>
      <c r="BF412" s="210">
        <f>IF(N412="snížená",J412,0)</f>
        <v>0</v>
      </c>
      <c r="BG412" s="210">
        <f>IF(N412="zákl. přenesená",J412,0)</f>
        <v>0</v>
      </c>
      <c r="BH412" s="210">
        <f>IF(N412="sníž. přenesená",J412,0)</f>
        <v>0</v>
      </c>
      <c r="BI412" s="210">
        <f>IF(N412="nulová",J412,0)</f>
        <v>0</v>
      </c>
      <c r="BJ412" s="18" t="s">
        <v>77</v>
      </c>
      <c r="BK412" s="210">
        <f>ROUND(I412*H412,2)</f>
        <v>0</v>
      </c>
      <c r="BL412" s="18" t="s">
        <v>317</v>
      </c>
      <c r="BM412" s="209" t="s">
        <v>318</v>
      </c>
    </row>
    <row r="413" s="2" customFormat="1">
      <c r="A413" s="39"/>
      <c r="B413" s="40"/>
      <c r="C413" s="41"/>
      <c r="D413" s="211" t="s">
        <v>117</v>
      </c>
      <c r="E413" s="41"/>
      <c r="F413" s="212" t="s">
        <v>319</v>
      </c>
      <c r="G413" s="41"/>
      <c r="H413" s="41"/>
      <c r="I413" s="213"/>
      <c r="J413" s="41"/>
      <c r="K413" s="41"/>
      <c r="L413" s="45"/>
      <c r="M413" s="214"/>
      <c r="N413" s="215"/>
      <c r="O413" s="85"/>
      <c r="P413" s="85"/>
      <c r="Q413" s="85"/>
      <c r="R413" s="85"/>
      <c r="S413" s="85"/>
      <c r="T413" s="86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117</v>
      </c>
      <c r="AU413" s="18" t="s">
        <v>77</v>
      </c>
    </row>
    <row r="414" s="2" customFormat="1">
      <c r="A414" s="39"/>
      <c r="B414" s="40"/>
      <c r="C414" s="41"/>
      <c r="D414" s="218" t="s">
        <v>188</v>
      </c>
      <c r="E414" s="41"/>
      <c r="F414" s="260" t="s">
        <v>320</v>
      </c>
      <c r="G414" s="41"/>
      <c r="H414" s="41"/>
      <c r="I414" s="213"/>
      <c r="J414" s="41"/>
      <c r="K414" s="41"/>
      <c r="L414" s="45"/>
      <c r="M414" s="214"/>
      <c r="N414" s="215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188</v>
      </c>
      <c r="AU414" s="18" t="s">
        <v>77</v>
      </c>
    </row>
    <row r="415" s="13" customFormat="1">
      <c r="A415" s="13"/>
      <c r="B415" s="216"/>
      <c r="C415" s="217"/>
      <c r="D415" s="218" t="s">
        <v>119</v>
      </c>
      <c r="E415" s="219" t="s">
        <v>19</v>
      </c>
      <c r="F415" s="220" t="s">
        <v>121</v>
      </c>
      <c r="G415" s="217"/>
      <c r="H415" s="219" t="s">
        <v>19</v>
      </c>
      <c r="I415" s="221"/>
      <c r="J415" s="217"/>
      <c r="K415" s="217"/>
      <c r="L415" s="222"/>
      <c r="M415" s="223"/>
      <c r="N415" s="224"/>
      <c r="O415" s="224"/>
      <c r="P415" s="224"/>
      <c r="Q415" s="224"/>
      <c r="R415" s="224"/>
      <c r="S415" s="224"/>
      <c r="T415" s="225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26" t="s">
        <v>119</v>
      </c>
      <c r="AU415" s="226" t="s">
        <v>77</v>
      </c>
      <c r="AV415" s="13" t="s">
        <v>77</v>
      </c>
      <c r="AW415" s="13" t="s">
        <v>33</v>
      </c>
      <c r="AX415" s="13" t="s">
        <v>72</v>
      </c>
      <c r="AY415" s="226" t="s">
        <v>107</v>
      </c>
    </row>
    <row r="416" s="13" customFormat="1">
      <c r="A416" s="13"/>
      <c r="B416" s="216"/>
      <c r="C416" s="217"/>
      <c r="D416" s="218" t="s">
        <v>119</v>
      </c>
      <c r="E416" s="219" t="s">
        <v>19</v>
      </c>
      <c r="F416" s="220" t="s">
        <v>122</v>
      </c>
      <c r="G416" s="217"/>
      <c r="H416" s="219" t="s">
        <v>19</v>
      </c>
      <c r="I416" s="221"/>
      <c r="J416" s="217"/>
      <c r="K416" s="217"/>
      <c r="L416" s="222"/>
      <c r="M416" s="223"/>
      <c r="N416" s="224"/>
      <c r="O416" s="224"/>
      <c r="P416" s="224"/>
      <c r="Q416" s="224"/>
      <c r="R416" s="224"/>
      <c r="S416" s="224"/>
      <c r="T416" s="225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26" t="s">
        <v>119</v>
      </c>
      <c r="AU416" s="226" t="s">
        <v>77</v>
      </c>
      <c r="AV416" s="13" t="s">
        <v>77</v>
      </c>
      <c r="AW416" s="13" t="s">
        <v>33</v>
      </c>
      <c r="AX416" s="13" t="s">
        <v>72</v>
      </c>
      <c r="AY416" s="226" t="s">
        <v>107</v>
      </c>
    </row>
    <row r="417" s="13" customFormat="1">
      <c r="A417" s="13"/>
      <c r="B417" s="216"/>
      <c r="C417" s="217"/>
      <c r="D417" s="218" t="s">
        <v>119</v>
      </c>
      <c r="E417" s="219" t="s">
        <v>19</v>
      </c>
      <c r="F417" s="220" t="s">
        <v>132</v>
      </c>
      <c r="G417" s="217"/>
      <c r="H417" s="219" t="s">
        <v>19</v>
      </c>
      <c r="I417" s="221"/>
      <c r="J417" s="217"/>
      <c r="K417" s="217"/>
      <c r="L417" s="222"/>
      <c r="M417" s="223"/>
      <c r="N417" s="224"/>
      <c r="O417" s="224"/>
      <c r="P417" s="224"/>
      <c r="Q417" s="224"/>
      <c r="R417" s="224"/>
      <c r="S417" s="224"/>
      <c r="T417" s="225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26" t="s">
        <v>119</v>
      </c>
      <c r="AU417" s="226" t="s">
        <v>77</v>
      </c>
      <c r="AV417" s="13" t="s">
        <v>77</v>
      </c>
      <c r="AW417" s="13" t="s">
        <v>33</v>
      </c>
      <c r="AX417" s="13" t="s">
        <v>72</v>
      </c>
      <c r="AY417" s="226" t="s">
        <v>107</v>
      </c>
    </row>
    <row r="418" s="13" customFormat="1">
      <c r="A418" s="13"/>
      <c r="B418" s="216"/>
      <c r="C418" s="217"/>
      <c r="D418" s="218" t="s">
        <v>119</v>
      </c>
      <c r="E418" s="219" t="s">
        <v>19</v>
      </c>
      <c r="F418" s="220" t="s">
        <v>141</v>
      </c>
      <c r="G418" s="217"/>
      <c r="H418" s="219" t="s">
        <v>19</v>
      </c>
      <c r="I418" s="221"/>
      <c r="J418" s="217"/>
      <c r="K418" s="217"/>
      <c r="L418" s="222"/>
      <c r="M418" s="223"/>
      <c r="N418" s="224"/>
      <c r="O418" s="224"/>
      <c r="P418" s="224"/>
      <c r="Q418" s="224"/>
      <c r="R418" s="224"/>
      <c r="S418" s="224"/>
      <c r="T418" s="225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26" t="s">
        <v>119</v>
      </c>
      <c r="AU418" s="226" t="s">
        <v>77</v>
      </c>
      <c r="AV418" s="13" t="s">
        <v>77</v>
      </c>
      <c r="AW418" s="13" t="s">
        <v>33</v>
      </c>
      <c r="AX418" s="13" t="s">
        <v>72</v>
      </c>
      <c r="AY418" s="226" t="s">
        <v>107</v>
      </c>
    </row>
    <row r="419" s="14" customFormat="1">
      <c r="A419" s="14"/>
      <c r="B419" s="227"/>
      <c r="C419" s="228"/>
      <c r="D419" s="218" t="s">
        <v>119</v>
      </c>
      <c r="E419" s="229" t="s">
        <v>19</v>
      </c>
      <c r="F419" s="230" t="s">
        <v>321</v>
      </c>
      <c r="G419" s="228"/>
      <c r="H419" s="231">
        <v>24</v>
      </c>
      <c r="I419" s="232"/>
      <c r="J419" s="228"/>
      <c r="K419" s="228"/>
      <c r="L419" s="233"/>
      <c r="M419" s="234"/>
      <c r="N419" s="235"/>
      <c r="O419" s="235"/>
      <c r="P419" s="235"/>
      <c r="Q419" s="235"/>
      <c r="R419" s="235"/>
      <c r="S419" s="235"/>
      <c r="T419" s="236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37" t="s">
        <v>119</v>
      </c>
      <c r="AU419" s="237" t="s">
        <v>77</v>
      </c>
      <c r="AV419" s="14" t="s">
        <v>79</v>
      </c>
      <c r="AW419" s="14" t="s">
        <v>33</v>
      </c>
      <c r="AX419" s="14" t="s">
        <v>72</v>
      </c>
      <c r="AY419" s="237" t="s">
        <v>107</v>
      </c>
    </row>
    <row r="420" s="16" customFormat="1">
      <c r="A420" s="16"/>
      <c r="B420" s="249"/>
      <c r="C420" s="250"/>
      <c r="D420" s="218" t="s">
        <v>119</v>
      </c>
      <c r="E420" s="251" t="s">
        <v>19</v>
      </c>
      <c r="F420" s="252" t="s">
        <v>149</v>
      </c>
      <c r="G420" s="250"/>
      <c r="H420" s="253">
        <v>24</v>
      </c>
      <c r="I420" s="254"/>
      <c r="J420" s="250"/>
      <c r="K420" s="250"/>
      <c r="L420" s="255"/>
      <c r="M420" s="256"/>
      <c r="N420" s="257"/>
      <c r="O420" s="257"/>
      <c r="P420" s="257"/>
      <c r="Q420" s="257"/>
      <c r="R420" s="257"/>
      <c r="S420" s="257"/>
      <c r="T420" s="258"/>
      <c r="U420" s="16"/>
      <c r="V420" s="16"/>
      <c r="W420" s="16"/>
      <c r="X420" s="16"/>
      <c r="Y420" s="16"/>
      <c r="Z420" s="16"/>
      <c r="AA420" s="16"/>
      <c r="AB420" s="16"/>
      <c r="AC420" s="16"/>
      <c r="AD420" s="16"/>
      <c r="AE420" s="16"/>
      <c r="AT420" s="259" t="s">
        <v>119</v>
      </c>
      <c r="AU420" s="259" t="s">
        <v>77</v>
      </c>
      <c r="AV420" s="16" t="s">
        <v>115</v>
      </c>
      <c r="AW420" s="16" t="s">
        <v>33</v>
      </c>
      <c r="AX420" s="16" t="s">
        <v>72</v>
      </c>
      <c r="AY420" s="259" t="s">
        <v>107</v>
      </c>
    </row>
    <row r="421" s="13" customFormat="1">
      <c r="A421" s="13"/>
      <c r="B421" s="216"/>
      <c r="C421" s="217"/>
      <c r="D421" s="218" t="s">
        <v>119</v>
      </c>
      <c r="E421" s="219" t="s">
        <v>19</v>
      </c>
      <c r="F421" s="220" t="s">
        <v>120</v>
      </c>
      <c r="G421" s="217"/>
      <c r="H421" s="219" t="s">
        <v>19</v>
      </c>
      <c r="I421" s="221"/>
      <c r="J421" s="217"/>
      <c r="K421" s="217"/>
      <c r="L421" s="222"/>
      <c r="M421" s="223"/>
      <c r="N421" s="224"/>
      <c r="O421" s="224"/>
      <c r="P421" s="224"/>
      <c r="Q421" s="224"/>
      <c r="R421" s="224"/>
      <c r="S421" s="224"/>
      <c r="T421" s="225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26" t="s">
        <v>119</v>
      </c>
      <c r="AU421" s="226" t="s">
        <v>77</v>
      </c>
      <c r="AV421" s="13" t="s">
        <v>77</v>
      </c>
      <c r="AW421" s="13" t="s">
        <v>33</v>
      </c>
      <c r="AX421" s="13" t="s">
        <v>72</v>
      </c>
      <c r="AY421" s="226" t="s">
        <v>107</v>
      </c>
    </row>
    <row r="422" s="13" customFormat="1">
      <c r="A422" s="13"/>
      <c r="B422" s="216"/>
      <c r="C422" s="217"/>
      <c r="D422" s="218" t="s">
        <v>119</v>
      </c>
      <c r="E422" s="219" t="s">
        <v>19</v>
      </c>
      <c r="F422" s="220" t="s">
        <v>121</v>
      </c>
      <c r="G422" s="217"/>
      <c r="H422" s="219" t="s">
        <v>19</v>
      </c>
      <c r="I422" s="221"/>
      <c r="J422" s="217"/>
      <c r="K422" s="217"/>
      <c r="L422" s="222"/>
      <c r="M422" s="223"/>
      <c r="N422" s="224"/>
      <c r="O422" s="224"/>
      <c r="P422" s="224"/>
      <c r="Q422" s="224"/>
      <c r="R422" s="224"/>
      <c r="S422" s="224"/>
      <c r="T422" s="225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26" t="s">
        <v>119</v>
      </c>
      <c r="AU422" s="226" t="s">
        <v>77</v>
      </c>
      <c r="AV422" s="13" t="s">
        <v>77</v>
      </c>
      <c r="AW422" s="13" t="s">
        <v>33</v>
      </c>
      <c r="AX422" s="13" t="s">
        <v>72</v>
      </c>
      <c r="AY422" s="226" t="s">
        <v>107</v>
      </c>
    </row>
    <row r="423" s="13" customFormat="1">
      <c r="A423" s="13"/>
      <c r="B423" s="216"/>
      <c r="C423" s="217"/>
      <c r="D423" s="218" t="s">
        <v>119</v>
      </c>
      <c r="E423" s="219" t="s">
        <v>19</v>
      </c>
      <c r="F423" s="220" t="s">
        <v>122</v>
      </c>
      <c r="G423" s="217"/>
      <c r="H423" s="219" t="s">
        <v>19</v>
      </c>
      <c r="I423" s="221"/>
      <c r="J423" s="217"/>
      <c r="K423" s="217"/>
      <c r="L423" s="222"/>
      <c r="M423" s="223"/>
      <c r="N423" s="224"/>
      <c r="O423" s="224"/>
      <c r="P423" s="224"/>
      <c r="Q423" s="224"/>
      <c r="R423" s="224"/>
      <c r="S423" s="224"/>
      <c r="T423" s="225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26" t="s">
        <v>119</v>
      </c>
      <c r="AU423" s="226" t="s">
        <v>77</v>
      </c>
      <c r="AV423" s="13" t="s">
        <v>77</v>
      </c>
      <c r="AW423" s="13" t="s">
        <v>33</v>
      </c>
      <c r="AX423" s="13" t="s">
        <v>72</v>
      </c>
      <c r="AY423" s="226" t="s">
        <v>107</v>
      </c>
    </row>
    <row r="424" s="13" customFormat="1">
      <c r="A424" s="13"/>
      <c r="B424" s="216"/>
      <c r="C424" s="217"/>
      <c r="D424" s="218" t="s">
        <v>119</v>
      </c>
      <c r="E424" s="219" t="s">
        <v>19</v>
      </c>
      <c r="F424" s="220" t="s">
        <v>123</v>
      </c>
      <c r="G424" s="217"/>
      <c r="H424" s="219" t="s">
        <v>19</v>
      </c>
      <c r="I424" s="221"/>
      <c r="J424" s="217"/>
      <c r="K424" s="217"/>
      <c r="L424" s="222"/>
      <c r="M424" s="223"/>
      <c r="N424" s="224"/>
      <c r="O424" s="224"/>
      <c r="P424" s="224"/>
      <c r="Q424" s="224"/>
      <c r="R424" s="224"/>
      <c r="S424" s="224"/>
      <c r="T424" s="225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26" t="s">
        <v>119</v>
      </c>
      <c r="AU424" s="226" t="s">
        <v>77</v>
      </c>
      <c r="AV424" s="13" t="s">
        <v>77</v>
      </c>
      <c r="AW424" s="13" t="s">
        <v>33</v>
      </c>
      <c r="AX424" s="13" t="s">
        <v>72</v>
      </c>
      <c r="AY424" s="226" t="s">
        <v>107</v>
      </c>
    </row>
    <row r="425" s="14" customFormat="1">
      <c r="A425" s="14"/>
      <c r="B425" s="227"/>
      <c r="C425" s="228"/>
      <c r="D425" s="218" t="s">
        <v>119</v>
      </c>
      <c r="E425" s="229" t="s">
        <v>19</v>
      </c>
      <c r="F425" s="230" t="s">
        <v>322</v>
      </c>
      <c r="G425" s="228"/>
      <c r="H425" s="231">
        <v>4</v>
      </c>
      <c r="I425" s="232"/>
      <c r="J425" s="228"/>
      <c r="K425" s="228"/>
      <c r="L425" s="233"/>
      <c r="M425" s="234"/>
      <c r="N425" s="235"/>
      <c r="O425" s="235"/>
      <c r="P425" s="235"/>
      <c r="Q425" s="235"/>
      <c r="R425" s="235"/>
      <c r="S425" s="235"/>
      <c r="T425" s="236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37" t="s">
        <v>119</v>
      </c>
      <c r="AU425" s="237" t="s">
        <v>77</v>
      </c>
      <c r="AV425" s="14" t="s">
        <v>79</v>
      </c>
      <c r="AW425" s="14" t="s">
        <v>33</v>
      </c>
      <c r="AX425" s="14" t="s">
        <v>72</v>
      </c>
      <c r="AY425" s="237" t="s">
        <v>107</v>
      </c>
    </row>
    <row r="426" s="14" customFormat="1">
      <c r="A426" s="14"/>
      <c r="B426" s="227"/>
      <c r="C426" s="228"/>
      <c r="D426" s="218" t="s">
        <v>119</v>
      </c>
      <c r="E426" s="229" t="s">
        <v>19</v>
      </c>
      <c r="F426" s="230" t="s">
        <v>323</v>
      </c>
      <c r="G426" s="228"/>
      <c r="H426" s="231">
        <v>4</v>
      </c>
      <c r="I426" s="232"/>
      <c r="J426" s="228"/>
      <c r="K426" s="228"/>
      <c r="L426" s="233"/>
      <c r="M426" s="234"/>
      <c r="N426" s="235"/>
      <c r="O426" s="235"/>
      <c r="P426" s="235"/>
      <c r="Q426" s="235"/>
      <c r="R426" s="235"/>
      <c r="S426" s="235"/>
      <c r="T426" s="236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37" t="s">
        <v>119</v>
      </c>
      <c r="AU426" s="237" t="s">
        <v>77</v>
      </c>
      <c r="AV426" s="14" t="s">
        <v>79</v>
      </c>
      <c r="AW426" s="14" t="s">
        <v>33</v>
      </c>
      <c r="AX426" s="14" t="s">
        <v>72</v>
      </c>
      <c r="AY426" s="237" t="s">
        <v>107</v>
      </c>
    </row>
    <row r="427" s="15" customFormat="1">
      <c r="A427" s="15"/>
      <c r="B427" s="238"/>
      <c r="C427" s="239"/>
      <c r="D427" s="218" t="s">
        <v>119</v>
      </c>
      <c r="E427" s="240" t="s">
        <v>19</v>
      </c>
      <c r="F427" s="241" t="s">
        <v>126</v>
      </c>
      <c r="G427" s="239"/>
      <c r="H427" s="242">
        <v>8</v>
      </c>
      <c r="I427" s="243"/>
      <c r="J427" s="239"/>
      <c r="K427" s="239"/>
      <c r="L427" s="244"/>
      <c r="M427" s="245"/>
      <c r="N427" s="246"/>
      <c r="O427" s="246"/>
      <c r="P427" s="246"/>
      <c r="Q427" s="246"/>
      <c r="R427" s="246"/>
      <c r="S427" s="246"/>
      <c r="T427" s="247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48" t="s">
        <v>119</v>
      </c>
      <c r="AU427" s="248" t="s">
        <v>77</v>
      </c>
      <c r="AV427" s="15" t="s">
        <v>127</v>
      </c>
      <c r="AW427" s="15" t="s">
        <v>33</v>
      </c>
      <c r="AX427" s="15" t="s">
        <v>72</v>
      </c>
      <c r="AY427" s="248" t="s">
        <v>107</v>
      </c>
    </row>
    <row r="428" s="13" customFormat="1">
      <c r="A428" s="13"/>
      <c r="B428" s="216"/>
      <c r="C428" s="217"/>
      <c r="D428" s="218" t="s">
        <v>119</v>
      </c>
      <c r="E428" s="219" t="s">
        <v>19</v>
      </c>
      <c r="F428" s="220" t="s">
        <v>128</v>
      </c>
      <c r="G428" s="217"/>
      <c r="H428" s="219" t="s">
        <v>19</v>
      </c>
      <c r="I428" s="221"/>
      <c r="J428" s="217"/>
      <c r="K428" s="217"/>
      <c r="L428" s="222"/>
      <c r="M428" s="223"/>
      <c r="N428" s="224"/>
      <c r="O428" s="224"/>
      <c r="P428" s="224"/>
      <c r="Q428" s="224"/>
      <c r="R428" s="224"/>
      <c r="S428" s="224"/>
      <c r="T428" s="225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26" t="s">
        <v>119</v>
      </c>
      <c r="AU428" s="226" t="s">
        <v>77</v>
      </c>
      <c r="AV428" s="13" t="s">
        <v>77</v>
      </c>
      <c r="AW428" s="13" t="s">
        <v>33</v>
      </c>
      <c r="AX428" s="13" t="s">
        <v>72</v>
      </c>
      <c r="AY428" s="226" t="s">
        <v>107</v>
      </c>
    </row>
    <row r="429" s="14" customFormat="1">
      <c r="A429" s="14"/>
      <c r="B429" s="227"/>
      <c r="C429" s="228"/>
      <c r="D429" s="218" t="s">
        <v>119</v>
      </c>
      <c r="E429" s="229" t="s">
        <v>19</v>
      </c>
      <c r="F429" s="230" t="s">
        <v>324</v>
      </c>
      <c r="G429" s="228"/>
      <c r="H429" s="231">
        <v>8</v>
      </c>
      <c r="I429" s="232"/>
      <c r="J429" s="228"/>
      <c r="K429" s="228"/>
      <c r="L429" s="233"/>
      <c r="M429" s="234"/>
      <c r="N429" s="235"/>
      <c r="O429" s="235"/>
      <c r="P429" s="235"/>
      <c r="Q429" s="235"/>
      <c r="R429" s="235"/>
      <c r="S429" s="235"/>
      <c r="T429" s="236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37" t="s">
        <v>119</v>
      </c>
      <c r="AU429" s="237" t="s">
        <v>77</v>
      </c>
      <c r="AV429" s="14" t="s">
        <v>79</v>
      </c>
      <c r="AW429" s="14" t="s">
        <v>33</v>
      </c>
      <c r="AX429" s="14" t="s">
        <v>72</v>
      </c>
      <c r="AY429" s="237" t="s">
        <v>107</v>
      </c>
    </row>
    <row r="430" s="14" customFormat="1">
      <c r="A430" s="14"/>
      <c r="B430" s="227"/>
      <c r="C430" s="228"/>
      <c r="D430" s="218" t="s">
        <v>119</v>
      </c>
      <c r="E430" s="229" t="s">
        <v>19</v>
      </c>
      <c r="F430" s="230" t="s">
        <v>325</v>
      </c>
      <c r="G430" s="228"/>
      <c r="H430" s="231">
        <v>4</v>
      </c>
      <c r="I430" s="232"/>
      <c r="J430" s="228"/>
      <c r="K430" s="228"/>
      <c r="L430" s="233"/>
      <c r="M430" s="234"/>
      <c r="N430" s="235"/>
      <c r="O430" s="235"/>
      <c r="P430" s="235"/>
      <c r="Q430" s="235"/>
      <c r="R430" s="235"/>
      <c r="S430" s="235"/>
      <c r="T430" s="236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37" t="s">
        <v>119</v>
      </c>
      <c r="AU430" s="237" t="s">
        <v>77</v>
      </c>
      <c r="AV430" s="14" t="s">
        <v>79</v>
      </c>
      <c r="AW430" s="14" t="s">
        <v>33</v>
      </c>
      <c r="AX430" s="14" t="s">
        <v>72</v>
      </c>
      <c r="AY430" s="237" t="s">
        <v>107</v>
      </c>
    </row>
    <row r="431" s="14" customFormat="1">
      <c r="A431" s="14"/>
      <c r="B431" s="227"/>
      <c r="C431" s="228"/>
      <c r="D431" s="218" t="s">
        <v>119</v>
      </c>
      <c r="E431" s="229" t="s">
        <v>19</v>
      </c>
      <c r="F431" s="230" t="s">
        <v>326</v>
      </c>
      <c r="G431" s="228"/>
      <c r="H431" s="231">
        <v>4</v>
      </c>
      <c r="I431" s="232"/>
      <c r="J431" s="228"/>
      <c r="K431" s="228"/>
      <c r="L431" s="233"/>
      <c r="M431" s="234"/>
      <c r="N431" s="235"/>
      <c r="O431" s="235"/>
      <c r="P431" s="235"/>
      <c r="Q431" s="235"/>
      <c r="R431" s="235"/>
      <c r="S431" s="235"/>
      <c r="T431" s="236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37" t="s">
        <v>119</v>
      </c>
      <c r="AU431" s="237" t="s">
        <v>77</v>
      </c>
      <c r="AV431" s="14" t="s">
        <v>79</v>
      </c>
      <c r="AW431" s="14" t="s">
        <v>33</v>
      </c>
      <c r="AX431" s="14" t="s">
        <v>72</v>
      </c>
      <c r="AY431" s="237" t="s">
        <v>107</v>
      </c>
    </row>
    <row r="432" s="15" customFormat="1">
      <c r="A432" s="15"/>
      <c r="B432" s="238"/>
      <c r="C432" s="239"/>
      <c r="D432" s="218" t="s">
        <v>119</v>
      </c>
      <c r="E432" s="240" t="s">
        <v>19</v>
      </c>
      <c r="F432" s="241" t="s">
        <v>126</v>
      </c>
      <c r="G432" s="239"/>
      <c r="H432" s="242">
        <v>16</v>
      </c>
      <c r="I432" s="243"/>
      <c r="J432" s="239"/>
      <c r="K432" s="239"/>
      <c r="L432" s="244"/>
      <c r="M432" s="245"/>
      <c r="N432" s="246"/>
      <c r="O432" s="246"/>
      <c r="P432" s="246"/>
      <c r="Q432" s="246"/>
      <c r="R432" s="246"/>
      <c r="S432" s="246"/>
      <c r="T432" s="247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48" t="s">
        <v>119</v>
      </c>
      <c r="AU432" s="248" t="s">
        <v>77</v>
      </c>
      <c r="AV432" s="15" t="s">
        <v>127</v>
      </c>
      <c r="AW432" s="15" t="s">
        <v>33</v>
      </c>
      <c r="AX432" s="15" t="s">
        <v>72</v>
      </c>
      <c r="AY432" s="248" t="s">
        <v>107</v>
      </c>
    </row>
    <row r="433" s="13" customFormat="1">
      <c r="A433" s="13"/>
      <c r="B433" s="216"/>
      <c r="C433" s="217"/>
      <c r="D433" s="218" t="s">
        <v>119</v>
      </c>
      <c r="E433" s="219" t="s">
        <v>19</v>
      </c>
      <c r="F433" s="220" t="s">
        <v>132</v>
      </c>
      <c r="G433" s="217"/>
      <c r="H433" s="219" t="s">
        <v>19</v>
      </c>
      <c r="I433" s="221"/>
      <c r="J433" s="217"/>
      <c r="K433" s="217"/>
      <c r="L433" s="222"/>
      <c r="M433" s="223"/>
      <c r="N433" s="224"/>
      <c r="O433" s="224"/>
      <c r="P433" s="224"/>
      <c r="Q433" s="224"/>
      <c r="R433" s="224"/>
      <c r="S433" s="224"/>
      <c r="T433" s="225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26" t="s">
        <v>119</v>
      </c>
      <c r="AU433" s="226" t="s">
        <v>77</v>
      </c>
      <c r="AV433" s="13" t="s">
        <v>77</v>
      </c>
      <c r="AW433" s="13" t="s">
        <v>33</v>
      </c>
      <c r="AX433" s="13" t="s">
        <v>72</v>
      </c>
      <c r="AY433" s="226" t="s">
        <v>107</v>
      </c>
    </row>
    <row r="434" s="13" customFormat="1">
      <c r="A434" s="13"/>
      <c r="B434" s="216"/>
      <c r="C434" s="217"/>
      <c r="D434" s="218" t="s">
        <v>119</v>
      </c>
      <c r="E434" s="219" t="s">
        <v>19</v>
      </c>
      <c r="F434" s="220" t="s">
        <v>133</v>
      </c>
      <c r="G434" s="217"/>
      <c r="H434" s="219" t="s">
        <v>19</v>
      </c>
      <c r="I434" s="221"/>
      <c r="J434" s="217"/>
      <c r="K434" s="217"/>
      <c r="L434" s="222"/>
      <c r="M434" s="223"/>
      <c r="N434" s="224"/>
      <c r="O434" s="224"/>
      <c r="P434" s="224"/>
      <c r="Q434" s="224"/>
      <c r="R434" s="224"/>
      <c r="S434" s="224"/>
      <c r="T434" s="225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26" t="s">
        <v>119</v>
      </c>
      <c r="AU434" s="226" t="s">
        <v>77</v>
      </c>
      <c r="AV434" s="13" t="s">
        <v>77</v>
      </c>
      <c r="AW434" s="13" t="s">
        <v>33</v>
      </c>
      <c r="AX434" s="13" t="s">
        <v>72</v>
      </c>
      <c r="AY434" s="226" t="s">
        <v>107</v>
      </c>
    </row>
    <row r="435" s="14" customFormat="1">
      <c r="A435" s="14"/>
      <c r="B435" s="227"/>
      <c r="C435" s="228"/>
      <c r="D435" s="218" t="s">
        <v>119</v>
      </c>
      <c r="E435" s="229" t="s">
        <v>19</v>
      </c>
      <c r="F435" s="230" t="s">
        <v>327</v>
      </c>
      <c r="G435" s="228"/>
      <c r="H435" s="231">
        <v>4</v>
      </c>
      <c r="I435" s="232"/>
      <c r="J435" s="228"/>
      <c r="K435" s="228"/>
      <c r="L435" s="233"/>
      <c r="M435" s="234"/>
      <c r="N435" s="235"/>
      <c r="O435" s="235"/>
      <c r="P435" s="235"/>
      <c r="Q435" s="235"/>
      <c r="R435" s="235"/>
      <c r="S435" s="235"/>
      <c r="T435" s="236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37" t="s">
        <v>119</v>
      </c>
      <c r="AU435" s="237" t="s">
        <v>77</v>
      </c>
      <c r="AV435" s="14" t="s">
        <v>79</v>
      </c>
      <c r="AW435" s="14" t="s">
        <v>33</v>
      </c>
      <c r="AX435" s="14" t="s">
        <v>72</v>
      </c>
      <c r="AY435" s="237" t="s">
        <v>107</v>
      </c>
    </row>
    <row r="436" s="14" customFormat="1">
      <c r="A436" s="14"/>
      <c r="B436" s="227"/>
      <c r="C436" s="228"/>
      <c r="D436" s="218" t="s">
        <v>119</v>
      </c>
      <c r="E436" s="229" t="s">
        <v>19</v>
      </c>
      <c r="F436" s="230" t="s">
        <v>328</v>
      </c>
      <c r="G436" s="228"/>
      <c r="H436" s="231">
        <v>4</v>
      </c>
      <c r="I436" s="232"/>
      <c r="J436" s="228"/>
      <c r="K436" s="228"/>
      <c r="L436" s="233"/>
      <c r="M436" s="234"/>
      <c r="N436" s="235"/>
      <c r="O436" s="235"/>
      <c r="P436" s="235"/>
      <c r="Q436" s="235"/>
      <c r="R436" s="235"/>
      <c r="S436" s="235"/>
      <c r="T436" s="236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37" t="s">
        <v>119</v>
      </c>
      <c r="AU436" s="237" t="s">
        <v>77</v>
      </c>
      <c r="AV436" s="14" t="s">
        <v>79</v>
      </c>
      <c r="AW436" s="14" t="s">
        <v>33</v>
      </c>
      <c r="AX436" s="14" t="s">
        <v>72</v>
      </c>
      <c r="AY436" s="237" t="s">
        <v>107</v>
      </c>
    </row>
    <row r="437" s="14" customFormat="1">
      <c r="A437" s="14"/>
      <c r="B437" s="227"/>
      <c r="C437" s="228"/>
      <c r="D437" s="218" t="s">
        <v>119</v>
      </c>
      <c r="E437" s="229" t="s">
        <v>19</v>
      </c>
      <c r="F437" s="230" t="s">
        <v>329</v>
      </c>
      <c r="G437" s="228"/>
      <c r="H437" s="231">
        <v>4</v>
      </c>
      <c r="I437" s="232"/>
      <c r="J437" s="228"/>
      <c r="K437" s="228"/>
      <c r="L437" s="233"/>
      <c r="M437" s="234"/>
      <c r="N437" s="235"/>
      <c r="O437" s="235"/>
      <c r="P437" s="235"/>
      <c r="Q437" s="235"/>
      <c r="R437" s="235"/>
      <c r="S437" s="235"/>
      <c r="T437" s="236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37" t="s">
        <v>119</v>
      </c>
      <c r="AU437" s="237" t="s">
        <v>77</v>
      </c>
      <c r="AV437" s="14" t="s">
        <v>79</v>
      </c>
      <c r="AW437" s="14" t="s">
        <v>33</v>
      </c>
      <c r="AX437" s="14" t="s">
        <v>72</v>
      </c>
      <c r="AY437" s="237" t="s">
        <v>107</v>
      </c>
    </row>
    <row r="438" s="15" customFormat="1">
      <c r="A438" s="15"/>
      <c r="B438" s="238"/>
      <c r="C438" s="239"/>
      <c r="D438" s="218" t="s">
        <v>119</v>
      </c>
      <c r="E438" s="240" t="s">
        <v>19</v>
      </c>
      <c r="F438" s="241" t="s">
        <v>126</v>
      </c>
      <c r="G438" s="239"/>
      <c r="H438" s="242">
        <v>12</v>
      </c>
      <c r="I438" s="243"/>
      <c r="J438" s="239"/>
      <c r="K438" s="239"/>
      <c r="L438" s="244"/>
      <c r="M438" s="245"/>
      <c r="N438" s="246"/>
      <c r="O438" s="246"/>
      <c r="P438" s="246"/>
      <c r="Q438" s="246"/>
      <c r="R438" s="246"/>
      <c r="S438" s="246"/>
      <c r="T438" s="247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48" t="s">
        <v>119</v>
      </c>
      <c r="AU438" s="248" t="s">
        <v>77</v>
      </c>
      <c r="AV438" s="15" t="s">
        <v>127</v>
      </c>
      <c r="AW438" s="15" t="s">
        <v>33</v>
      </c>
      <c r="AX438" s="15" t="s">
        <v>72</v>
      </c>
      <c r="AY438" s="248" t="s">
        <v>107</v>
      </c>
    </row>
    <row r="439" s="13" customFormat="1">
      <c r="A439" s="13"/>
      <c r="B439" s="216"/>
      <c r="C439" s="217"/>
      <c r="D439" s="218" t="s">
        <v>119</v>
      </c>
      <c r="E439" s="219" t="s">
        <v>19</v>
      </c>
      <c r="F439" s="220" t="s">
        <v>137</v>
      </c>
      <c r="G439" s="217"/>
      <c r="H439" s="219" t="s">
        <v>19</v>
      </c>
      <c r="I439" s="221"/>
      <c r="J439" s="217"/>
      <c r="K439" s="217"/>
      <c r="L439" s="222"/>
      <c r="M439" s="223"/>
      <c r="N439" s="224"/>
      <c r="O439" s="224"/>
      <c r="P439" s="224"/>
      <c r="Q439" s="224"/>
      <c r="R439" s="224"/>
      <c r="S439" s="224"/>
      <c r="T439" s="225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26" t="s">
        <v>119</v>
      </c>
      <c r="AU439" s="226" t="s">
        <v>77</v>
      </c>
      <c r="AV439" s="13" t="s">
        <v>77</v>
      </c>
      <c r="AW439" s="13" t="s">
        <v>33</v>
      </c>
      <c r="AX439" s="13" t="s">
        <v>72</v>
      </c>
      <c r="AY439" s="226" t="s">
        <v>107</v>
      </c>
    </row>
    <row r="440" s="14" customFormat="1">
      <c r="A440" s="14"/>
      <c r="B440" s="227"/>
      <c r="C440" s="228"/>
      <c r="D440" s="218" t="s">
        <v>119</v>
      </c>
      <c r="E440" s="229" t="s">
        <v>19</v>
      </c>
      <c r="F440" s="230" t="s">
        <v>330</v>
      </c>
      <c r="G440" s="228"/>
      <c r="H440" s="231">
        <v>8</v>
      </c>
      <c r="I440" s="232"/>
      <c r="J440" s="228"/>
      <c r="K440" s="228"/>
      <c r="L440" s="233"/>
      <c r="M440" s="234"/>
      <c r="N440" s="235"/>
      <c r="O440" s="235"/>
      <c r="P440" s="235"/>
      <c r="Q440" s="235"/>
      <c r="R440" s="235"/>
      <c r="S440" s="235"/>
      <c r="T440" s="236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37" t="s">
        <v>119</v>
      </c>
      <c r="AU440" s="237" t="s">
        <v>77</v>
      </c>
      <c r="AV440" s="14" t="s">
        <v>79</v>
      </c>
      <c r="AW440" s="14" t="s">
        <v>33</v>
      </c>
      <c r="AX440" s="14" t="s">
        <v>72</v>
      </c>
      <c r="AY440" s="237" t="s">
        <v>107</v>
      </c>
    </row>
    <row r="441" s="14" customFormat="1">
      <c r="A441" s="14"/>
      <c r="B441" s="227"/>
      <c r="C441" s="228"/>
      <c r="D441" s="218" t="s">
        <v>119</v>
      </c>
      <c r="E441" s="229" t="s">
        <v>19</v>
      </c>
      <c r="F441" s="230" t="s">
        <v>331</v>
      </c>
      <c r="G441" s="228"/>
      <c r="H441" s="231">
        <v>4</v>
      </c>
      <c r="I441" s="232"/>
      <c r="J441" s="228"/>
      <c r="K441" s="228"/>
      <c r="L441" s="233"/>
      <c r="M441" s="234"/>
      <c r="N441" s="235"/>
      <c r="O441" s="235"/>
      <c r="P441" s="235"/>
      <c r="Q441" s="235"/>
      <c r="R441" s="235"/>
      <c r="S441" s="235"/>
      <c r="T441" s="236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37" t="s">
        <v>119</v>
      </c>
      <c r="AU441" s="237" t="s">
        <v>77</v>
      </c>
      <c r="AV441" s="14" t="s">
        <v>79</v>
      </c>
      <c r="AW441" s="14" t="s">
        <v>33</v>
      </c>
      <c r="AX441" s="14" t="s">
        <v>72</v>
      </c>
      <c r="AY441" s="237" t="s">
        <v>107</v>
      </c>
    </row>
    <row r="442" s="14" customFormat="1">
      <c r="A442" s="14"/>
      <c r="B442" s="227"/>
      <c r="C442" s="228"/>
      <c r="D442" s="218" t="s">
        <v>119</v>
      </c>
      <c r="E442" s="229" t="s">
        <v>19</v>
      </c>
      <c r="F442" s="230" t="s">
        <v>332</v>
      </c>
      <c r="G442" s="228"/>
      <c r="H442" s="231">
        <v>4</v>
      </c>
      <c r="I442" s="232"/>
      <c r="J442" s="228"/>
      <c r="K442" s="228"/>
      <c r="L442" s="233"/>
      <c r="M442" s="234"/>
      <c r="N442" s="235"/>
      <c r="O442" s="235"/>
      <c r="P442" s="235"/>
      <c r="Q442" s="235"/>
      <c r="R442" s="235"/>
      <c r="S442" s="235"/>
      <c r="T442" s="236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37" t="s">
        <v>119</v>
      </c>
      <c r="AU442" s="237" t="s">
        <v>77</v>
      </c>
      <c r="AV442" s="14" t="s">
        <v>79</v>
      </c>
      <c r="AW442" s="14" t="s">
        <v>33</v>
      </c>
      <c r="AX442" s="14" t="s">
        <v>72</v>
      </c>
      <c r="AY442" s="237" t="s">
        <v>107</v>
      </c>
    </row>
    <row r="443" s="15" customFormat="1">
      <c r="A443" s="15"/>
      <c r="B443" s="238"/>
      <c r="C443" s="239"/>
      <c r="D443" s="218" t="s">
        <v>119</v>
      </c>
      <c r="E443" s="240" t="s">
        <v>19</v>
      </c>
      <c r="F443" s="241" t="s">
        <v>126</v>
      </c>
      <c r="G443" s="239"/>
      <c r="H443" s="242">
        <v>16</v>
      </c>
      <c r="I443" s="243"/>
      <c r="J443" s="239"/>
      <c r="K443" s="239"/>
      <c r="L443" s="244"/>
      <c r="M443" s="245"/>
      <c r="N443" s="246"/>
      <c r="O443" s="246"/>
      <c r="P443" s="246"/>
      <c r="Q443" s="246"/>
      <c r="R443" s="246"/>
      <c r="S443" s="246"/>
      <c r="T443" s="247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48" t="s">
        <v>119</v>
      </c>
      <c r="AU443" s="248" t="s">
        <v>77</v>
      </c>
      <c r="AV443" s="15" t="s">
        <v>127</v>
      </c>
      <c r="AW443" s="15" t="s">
        <v>33</v>
      </c>
      <c r="AX443" s="15" t="s">
        <v>72</v>
      </c>
      <c r="AY443" s="248" t="s">
        <v>107</v>
      </c>
    </row>
    <row r="444" s="13" customFormat="1">
      <c r="A444" s="13"/>
      <c r="B444" s="216"/>
      <c r="C444" s="217"/>
      <c r="D444" s="218" t="s">
        <v>119</v>
      </c>
      <c r="E444" s="219" t="s">
        <v>19</v>
      </c>
      <c r="F444" s="220" t="s">
        <v>141</v>
      </c>
      <c r="G444" s="217"/>
      <c r="H444" s="219" t="s">
        <v>19</v>
      </c>
      <c r="I444" s="221"/>
      <c r="J444" s="217"/>
      <c r="K444" s="217"/>
      <c r="L444" s="222"/>
      <c r="M444" s="223"/>
      <c r="N444" s="224"/>
      <c r="O444" s="224"/>
      <c r="P444" s="224"/>
      <c r="Q444" s="224"/>
      <c r="R444" s="224"/>
      <c r="S444" s="224"/>
      <c r="T444" s="225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26" t="s">
        <v>119</v>
      </c>
      <c r="AU444" s="226" t="s">
        <v>77</v>
      </c>
      <c r="AV444" s="13" t="s">
        <v>77</v>
      </c>
      <c r="AW444" s="13" t="s">
        <v>33</v>
      </c>
      <c r="AX444" s="13" t="s">
        <v>72</v>
      </c>
      <c r="AY444" s="226" t="s">
        <v>107</v>
      </c>
    </row>
    <row r="445" s="13" customFormat="1">
      <c r="A445" s="13"/>
      <c r="B445" s="216"/>
      <c r="C445" s="217"/>
      <c r="D445" s="218" t="s">
        <v>119</v>
      </c>
      <c r="E445" s="219" t="s">
        <v>19</v>
      </c>
      <c r="F445" s="220" t="s">
        <v>142</v>
      </c>
      <c r="G445" s="217"/>
      <c r="H445" s="219" t="s">
        <v>19</v>
      </c>
      <c r="I445" s="221"/>
      <c r="J445" s="217"/>
      <c r="K445" s="217"/>
      <c r="L445" s="222"/>
      <c r="M445" s="223"/>
      <c r="N445" s="224"/>
      <c r="O445" s="224"/>
      <c r="P445" s="224"/>
      <c r="Q445" s="224"/>
      <c r="R445" s="224"/>
      <c r="S445" s="224"/>
      <c r="T445" s="225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26" t="s">
        <v>119</v>
      </c>
      <c r="AU445" s="226" t="s">
        <v>77</v>
      </c>
      <c r="AV445" s="13" t="s">
        <v>77</v>
      </c>
      <c r="AW445" s="13" t="s">
        <v>33</v>
      </c>
      <c r="AX445" s="13" t="s">
        <v>72</v>
      </c>
      <c r="AY445" s="226" t="s">
        <v>107</v>
      </c>
    </row>
    <row r="446" s="14" customFormat="1">
      <c r="A446" s="14"/>
      <c r="B446" s="227"/>
      <c r="C446" s="228"/>
      <c r="D446" s="218" t="s">
        <v>119</v>
      </c>
      <c r="E446" s="229" t="s">
        <v>19</v>
      </c>
      <c r="F446" s="230" t="s">
        <v>333</v>
      </c>
      <c r="G446" s="228"/>
      <c r="H446" s="231">
        <v>4</v>
      </c>
      <c r="I446" s="232"/>
      <c r="J446" s="228"/>
      <c r="K446" s="228"/>
      <c r="L446" s="233"/>
      <c r="M446" s="234"/>
      <c r="N446" s="235"/>
      <c r="O446" s="235"/>
      <c r="P446" s="235"/>
      <c r="Q446" s="235"/>
      <c r="R446" s="235"/>
      <c r="S446" s="235"/>
      <c r="T446" s="236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37" t="s">
        <v>119</v>
      </c>
      <c r="AU446" s="237" t="s">
        <v>77</v>
      </c>
      <c r="AV446" s="14" t="s">
        <v>79</v>
      </c>
      <c r="AW446" s="14" t="s">
        <v>33</v>
      </c>
      <c r="AX446" s="14" t="s">
        <v>72</v>
      </c>
      <c r="AY446" s="237" t="s">
        <v>107</v>
      </c>
    </row>
    <row r="447" s="14" customFormat="1">
      <c r="A447" s="14"/>
      <c r="B447" s="227"/>
      <c r="C447" s="228"/>
      <c r="D447" s="218" t="s">
        <v>119</v>
      </c>
      <c r="E447" s="229" t="s">
        <v>19</v>
      </c>
      <c r="F447" s="230" t="s">
        <v>334</v>
      </c>
      <c r="G447" s="228"/>
      <c r="H447" s="231">
        <v>4</v>
      </c>
      <c r="I447" s="232"/>
      <c r="J447" s="228"/>
      <c r="K447" s="228"/>
      <c r="L447" s="233"/>
      <c r="M447" s="234"/>
      <c r="N447" s="235"/>
      <c r="O447" s="235"/>
      <c r="P447" s="235"/>
      <c r="Q447" s="235"/>
      <c r="R447" s="235"/>
      <c r="S447" s="235"/>
      <c r="T447" s="236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37" t="s">
        <v>119</v>
      </c>
      <c r="AU447" s="237" t="s">
        <v>77</v>
      </c>
      <c r="AV447" s="14" t="s">
        <v>79</v>
      </c>
      <c r="AW447" s="14" t="s">
        <v>33</v>
      </c>
      <c r="AX447" s="14" t="s">
        <v>72</v>
      </c>
      <c r="AY447" s="237" t="s">
        <v>107</v>
      </c>
    </row>
    <row r="448" s="15" customFormat="1">
      <c r="A448" s="15"/>
      <c r="B448" s="238"/>
      <c r="C448" s="239"/>
      <c r="D448" s="218" t="s">
        <v>119</v>
      </c>
      <c r="E448" s="240" t="s">
        <v>19</v>
      </c>
      <c r="F448" s="241" t="s">
        <v>126</v>
      </c>
      <c r="G448" s="239"/>
      <c r="H448" s="242">
        <v>8</v>
      </c>
      <c r="I448" s="243"/>
      <c r="J448" s="239"/>
      <c r="K448" s="239"/>
      <c r="L448" s="244"/>
      <c r="M448" s="245"/>
      <c r="N448" s="246"/>
      <c r="O448" s="246"/>
      <c r="P448" s="246"/>
      <c r="Q448" s="246"/>
      <c r="R448" s="246"/>
      <c r="S448" s="246"/>
      <c r="T448" s="247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48" t="s">
        <v>119</v>
      </c>
      <c r="AU448" s="248" t="s">
        <v>77</v>
      </c>
      <c r="AV448" s="15" t="s">
        <v>127</v>
      </c>
      <c r="AW448" s="15" t="s">
        <v>33</v>
      </c>
      <c r="AX448" s="15" t="s">
        <v>72</v>
      </c>
      <c r="AY448" s="248" t="s">
        <v>107</v>
      </c>
    </row>
    <row r="449" s="13" customFormat="1">
      <c r="A449" s="13"/>
      <c r="B449" s="216"/>
      <c r="C449" s="217"/>
      <c r="D449" s="218" t="s">
        <v>119</v>
      </c>
      <c r="E449" s="219" t="s">
        <v>19</v>
      </c>
      <c r="F449" s="220" t="s">
        <v>145</v>
      </c>
      <c r="G449" s="217"/>
      <c r="H449" s="219" t="s">
        <v>19</v>
      </c>
      <c r="I449" s="221"/>
      <c r="J449" s="217"/>
      <c r="K449" s="217"/>
      <c r="L449" s="222"/>
      <c r="M449" s="223"/>
      <c r="N449" s="224"/>
      <c r="O449" s="224"/>
      <c r="P449" s="224"/>
      <c r="Q449" s="224"/>
      <c r="R449" s="224"/>
      <c r="S449" s="224"/>
      <c r="T449" s="225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26" t="s">
        <v>119</v>
      </c>
      <c r="AU449" s="226" t="s">
        <v>77</v>
      </c>
      <c r="AV449" s="13" t="s">
        <v>77</v>
      </c>
      <c r="AW449" s="13" t="s">
        <v>33</v>
      </c>
      <c r="AX449" s="13" t="s">
        <v>72</v>
      </c>
      <c r="AY449" s="226" t="s">
        <v>107</v>
      </c>
    </row>
    <row r="450" s="14" customFormat="1">
      <c r="A450" s="14"/>
      <c r="B450" s="227"/>
      <c r="C450" s="228"/>
      <c r="D450" s="218" t="s">
        <v>119</v>
      </c>
      <c r="E450" s="229" t="s">
        <v>19</v>
      </c>
      <c r="F450" s="230" t="s">
        <v>335</v>
      </c>
      <c r="G450" s="228"/>
      <c r="H450" s="231">
        <v>4</v>
      </c>
      <c r="I450" s="232"/>
      <c r="J450" s="228"/>
      <c r="K450" s="228"/>
      <c r="L450" s="233"/>
      <c r="M450" s="234"/>
      <c r="N450" s="235"/>
      <c r="O450" s="235"/>
      <c r="P450" s="235"/>
      <c r="Q450" s="235"/>
      <c r="R450" s="235"/>
      <c r="S450" s="235"/>
      <c r="T450" s="236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37" t="s">
        <v>119</v>
      </c>
      <c r="AU450" s="237" t="s">
        <v>77</v>
      </c>
      <c r="AV450" s="14" t="s">
        <v>79</v>
      </c>
      <c r="AW450" s="14" t="s">
        <v>33</v>
      </c>
      <c r="AX450" s="14" t="s">
        <v>72</v>
      </c>
      <c r="AY450" s="237" t="s">
        <v>107</v>
      </c>
    </row>
    <row r="451" s="14" customFormat="1">
      <c r="A451" s="14"/>
      <c r="B451" s="227"/>
      <c r="C451" s="228"/>
      <c r="D451" s="218" t="s">
        <v>119</v>
      </c>
      <c r="E451" s="229" t="s">
        <v>19</v>
      </c>
      <c r="F451" s="230" t="s">
        <v>336</v>
      </c>
      <c r="G451" s="228"/>
      <c r="H451" s="231">
        <v>4</v>
      </c>
      <c r="I451" s="232"/>
      <c r="J451" s="228"/>
      <c r="K451" s="228"/>
      <c r="L451" s="233"/>
      <c r="M451" s="234"/>
      <c r="N451" s="235"/>
      <c r="O451" s="235"/>
      <c r="P451" s="235"/>
      <c r="Q451" s="235"/>
      <c r="R451" s="235"/>
      <c r="S451" s="235"/>
      <c r="T451" s="236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37" t="s">
        <v>119</v>
      </c>
      <c r="AU451" s="237" t="s">
        <v>77</v>
      </c>
      <c r="AV451" s="14" t="s">
        <v>79</v>
      </c>
      <c r="AW451" s="14" t="s">
        <v>33</v>
      </c>
      <c r="AX451" s="14" t="s">
        <v>72</v>
      </c>
      <c r="AY451" s="237" t="s">
        <v>107</v>
      </c>
    </row>
    <row r="452" s="14" customFormat="1">
      <c r="A452" s="14"/>
      <c r="B452" s="227"/>
      <c r="C452" s="228"/>
      <c r="D452" s="218" t="s">
        <v>119</v>
      </c>
      <c r="E452" s="229" t="s">
        <v>19</v>
      </c>
      <c r="F452" s="230" t="s">
        <v>337</v>
      </c>
      <c r="G452" s="228"/>
      <c r="H452" s="231">
        <v>4</v>
      </c>
      <c r="I452" s="232"/>
      <c r="J452" s="228"/>
      <c r="K452" s="228"/>
      <c r="L452" s="233"/>
      <c r="M452" s="234"/>
      <c r="N452" s="235"/>
      <c r="O452" s="235"/>
      <c r="P452" s="235"/>
      <c r="Q452" s="235"/>
      <c r="R452" s="235"/>
      <c r="S452" s="235"/>
      <c r="T452" s="236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37" t="s">
        <v>119</v>
      </c>
      <c r="AU452" s="237" t="s">
        <v>77</v>
      </c>
      <c r="AV452" s="14" t="s">
        <v>79</v>
      </c>
      <c r="AW452" s="14" t="s">
        <v>33</v>
      </c>
      <c r="AX452" s="14" t="s">
        <v>72</v>
      </c>
      <c r="AY452" s="237" t="s">
        <v>107</v>
      </c>
    </row>
    <row r="453" s="15" customFormat="1">
      <c r="A453" s="15"/>
      <c r="B453" s="238"/>
      <c r="C453" s="239"/>
      <c r="D453" s="218" t="s">
        <v>119</v>
      </c>
      <c r="E453" s="240" t="s">
        <v>19</v>
      </c>
      <c r="F453" s="241" t="s">
        <v>126</v>
      </c>
      <c r="G453" s="239"/>
      <c r="H453" s="242">
        <v>12</v>
      </c>
      <c r="I453" s="243"/>
      <c r="J453" s="239"/>
      <c r="K453" s="239"/>
      <c r="L453" s="244"/>
      <c r="M453" s="245"/>
      <c r="N453" s="246"/>
      <c r="O453" s="246"/>
      <c r="P453" s="246"/>
      <c r="Q453" s="246"/>
      <c r="R453" s="246"/>
      <c r="S453" s="246"/>
      <c r="T453" s="247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48" t="s">
        <v>119</v>
      </c>
      <c r="AU453" s="248" t="s">
        <v>77</v>
      </c>
      <c r="AV453" s="15" t="s">
        <v>127</v>
      </c>
      <c r="AW453" s="15" t="s">
        <v>33</v>
      </c>
      <c r="AX453" s="15" t="s">
        <v>72</v>
      </c>
      <c r="AY453" s="248" t="s">
        <v>107</v>
      </c>
    </row>
    <row r="454" s="16" customFormat="1">
      <c r="A454" s="16"/>
      <c r="B454" s="249"/>
      <c r="C454" s="250"/>
      <c r="D454" s="218" t="s">
        <v>119</v>
      </c>
      <c r="E454" s="251" t="s">
        <v>19</v>
      </c>
      <c r="F454" s="252" t="s">
        <v>149</v>
      </c>
      <c r="G454" s="250"/>
      <c r="H454" s="253">
        <v>72</v>
      </c>
      <c r="I454" s="254"/>
      <c r="J454" s="250"/>
      <c r="K454" s="250"/>
      <c r="L454" s="255"/>
      <c r="M454" s="271"/>
      <c r="N454" s="272"/>
      <c r="O454" s="272"/>
      <c r="P454" s="272"/>
      <c r="Q454" s="272"/>
      <c r="R454" s="272"/>
      <c r="S454" s="272"/>
      <c r="T454" s="273"/>
      <c r="U454" s="16"/>
      <c r="V454" s="16"/>
      <c r="W454" s="16"/>
      <c r="X454" s="16"/>
      <c r="Y454" s="16"/>
      <c r="Z454" s="16"/>
      <c r="AA454" s="16"/>
      <c r="AB454" s="16"/>
      <c r="AC454" s="16"/>
      <c r="AD454" s="16"/>
      <c r="AE454" s="16"/>
      <c r="AT454" s="259" t="s">
        <v>119</v>
      </c>
      <c r="AU454" s="259" t="s">
        <v>77</v>
      </c>
      <c r="AV454" s="16" t="s">
        <v>115</v>
      </c>
      <c r="AW454" s="16" t="s">
        <v>33</v>
      </c>
      <c r="AX454" s="16" t="s">
        <v>77</v>
      </c>
      <c r="AY454" s="259" t="s">
        <v>107</v>
      </c>
    </row>
    <row r="455" s="2" customFormat="1" ht="6.96" customHeight="1">
      <c r="A455" s="39"/>
      <c r="B455" s="60"/>
      <c r="C455" s="61"/>
      <c r="D455" s="61"/>
      <c r="E455" s="61"/>
      <c r="F455" s="61"/>
      <c r="G455" s="61"/>
      <c r="H455" s="61"/>
      <c r="I455" s="61"/>
      <c r="J455" s="61"/>
      <c r="K455" s="61"/>
      <c r="L455" s="45"/>
      <c r="M455" s="39"/>
      <c r="O455" s="39"/>
      <c r="P455" s="39"/>
      <c r="Q455" s="39"/>
      <c r="R455" s="39"/>
      <c r="S455" s="39"/>
      <c r="T455" s="39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</row>
  </sheetData>
  <sheetProtection sheet="1" autoFilter="0" formatColumns="0" formatRows="0" objects="1" scenarios="1" spinCount="100000" saltValue="MhArVeX+LMwVFm22N5V7zhbxRw83wK15nwKNWMoWRtUXSSLdTGwlUHYq+6Xci28ootJgcLbSQsyGk3G+xiWXXw==" hashValue="+bkwHyeSyXvXCUbaaSm5nd6uirR3n6pCtI+ALRrPdlavJIj7cWpcGpIbJ71vJyk04k2fGdpEp9fLPjo231fH/A==" algorithmName="SHA-512" password="CC35"/>
  <autoFilter ref="C79:K454"/>
  <mergeCells count="6">
    <mergeCell ref="E7:H7"/>
    <mergeCell ref="E16:H16"/>
    <mergeCell ref="E25:H25"/>
    <mergeCell ref="E46:H46"/>
    <mergeCell ref="E72:H72"/>
    <mergeCell ref="L2:V2"/>
  </mergeCells>
  <hyperlinks>
    <hyperlink ref="F84" r:id="rId1" display="https://podminky.urs.cz/item/CS_URS_2023_01/952901111"/>
    <hyperlink ref="F122" r:id="rId2" display="https://podminky.urs.cz/item/CS_URS_2023_01/763111719R"/>
    <hyperlink ref="F171" r:id="rId3" display="https://podminky.urs.cz/item/CS_URS_2023_01/763132112"/>
    <hyperlink ref="F209" r:id="rId4" display="https://podminky.urs.cz/item/CS_URS_2023_01/763172453"/>
    <hyperlink ref="F240" r:id="rId5" display="https://podminky.urs.cz/item/CS_URS_2023_01/949101111"/>
    <hyperlink ref="F242" r:id="rId6" display="https://podminky.urs.cz/item/CS_URS_2023_01/998763302"/>
    <hyperlink ref="F244" r:id="rId7" display="https://podminky.urs.cz/item/CS_URS_2023_01/998763381"/>
    <hyperlink ref="F247" r:id="rId8" display="https://podminky.urs.cz/item/CS_URS_2023_01/767581802"/>
    <hyperlink ref="F283" r:id="rId9" display="https://podminky.urs.cz/item/CS_URS_2023_01/767582800"/>
    <hyperlink ref="F285" r:id="rId10" display="https://podminky.urs.cz/item/CS_URS_2023_01/997013213"/>
    <hyperlink ref="F288" r:id="rId11" display="https://podminky.urs.cz/item/CS_URS_2023_01/997013219"/>
    <hyperlink ref="F290" r:id="rId12" display="https://podminky.urs.cz/item/CS_URS_2023_01/997013501"/>
    <hyperlink ref="F292" r:id="rId13" display="https://podminky.urs.cz/item/CS_URS_2023_01/997013509"/>
    <hyperlink ref="F296" r:id="rId14" display="https://podminky.urs.cz/item/CS_URS_2023_01/997013631"/>
    <hyperlink ref="F299" r:id="rId15" display="https://podminky.urs.cz/item/CS_URS_2023_01/784121001"/>
    <hyperlink ref="F301" r:id="rId16" display="https://podminky.urs.cz/item/CS_URS_2023_01/784171001"/>
    <hyperlink ref="F351" r:id="rId17" display="https://podminky.urs.cz/item/CS_URS_2023_01/784171101"/>
    <hyperlink ref="F354" r:id="rId18" display="https://podminky.urs.cz/item/CS_URS_2023_01/784181101"/>
    <hyperlink ref="F406" r:id="rId19" display="https://podminky.urs.cz/item/CS_URS_2023_01/784221101"/>
    <hyperlink ref="F413" r:id="rId20" display="https://podminky.urs.cz/item/CS_URS_2023_01/HZS223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DESKTOP-71UF1KK\Tomáš Slíva</dc:creator>
  <cp:lastModifiedBy>DESKTOP-71UF1KK\Tomáš Slíva</cp:lastModifiedBy>
  <dcterms:created xsi:type="dcterms:W3CDTF">2023-03-06T17:35:09Z</dcterms:created>
  <dcterms:modified xsi:type="dcterms:W3CDTF">2023-03-06T17:35:11Z</dcterms:modified>
</cp:coreProperties>
</file>